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1.xml" ContentType="application/vnd.openxmlformats-officedocument.spreadsheetml.worksheet+xml"/>
  <Override PartName="/xl/chartsheets/sheet7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hilgibson/Desktop/"/>
    </mc:Choice>
  </mc:AlternateContent>
  <xr:revisionPtr revIDLastSave="0" documentId="8_{2DE9F9F2-D5B4-4441-A668-AAAE495947A4}" xr6:coauthVersionLast="45" xr6:coauthVersionMax="45" xr10:uidLastSave="{00000000-0000-0000-0000-000000000000}"/>
  <bookViews>
    <workbookView xWindow="360" yWindow="460" windowWidth="28120" windowHeight="16600" activeTab="6" xr2:uid="{341D657D-11F2-41B9-A03E-07D93DB18CF9}"/>
  </bookViews>
  <sheets>
    <sheet name="Salt" sheetId="11" r:id="rId1"/>
    <sheet name="Wind" sheetId="10" r:id="rId2"/>
    <sheet name="Dark" sheetId="8" r:id="rId3"/>
    <sheet name="Green" sheetId="7" r:id="rId4"/>
    <sheet name="Blue" sheetId="6" r:id="rId5"/>
    <sheet name="Red" sheetId="5" r:id="rId6"/>
    <sheet name="Experiment Data" sheetId="1" r:id="rId7"/>
    <sheet name="Chart5" sheetId="15" r:id="rId8"/>
    <sheet name="Data for Chart 5" sheetId="12" r:id="rId9"/>
  </sheets>
  <definedNames>
    <definedName name="_xlchart.v1.0" hidden="1">'Data for Chart 5'!$A$2:$N$2</definedName>
    <definedName name="_xlchart.v1.1" hidden="1">'Data for Chart 5'!$A$3:$N$3</definedName>
    <definedName name="_xlchart.v1.2" hidden="1">'Data for Chart 5'!$A$4:$N$4</definedName>
    <definedName name="_xlchart.v1.3" hidden="1">'Data for Chart 5'!$A$2:$N$2</definedName>
    <definedName name="_xlchart.v1.4" hidden="1">'Data for Chart 5'!$A$3:$N$3</definedName>
    <definedName name="_xlchart.v1.5" hidden="1">'Data for Chart 5'!$A$4:$N$4</definedName>
    <definedName name="_xlchart.v2.6" hidden="1">'Data for Chart 5'!$A$2:$N$2</definedName>
    <definedName name="_xlchart.v2.7" hidden="1">'Data for Chart 5'!$A$3:$N$3</definedName>
    <definedName name="_xlchart.v2.8" hidden="1">'Data for Chart 5'!$A$4:$N$4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46" i="1" l="1"/>
  <c r="T45" i="1"/>
  <c r="T44" i="1"/>
  <c r="T43" i="1"/>
  <c r="T42" i="1"/>
  <c r="S42" i="1"/>
  <c r="S46" i="1"/>
  <c r="S45" i="1"/>
  <c r="S44" i="1"/>
  <c r="S43" i="1"/>
  <c r="R46" i="1"/>
  <c r="R45" i="1"/>
  <c r="R44" i="1"/>
  <c r="R43" i="1"/>
  <c r="R42" i="1"/>
  <c r="Q46" i="1"/>
  <c r="Q45" i="1"/>
  <c r="Q44" i="1"/>
  <c r="Q43" i="1"/>
  <c r="Q42" i="1"/>
  <c r="P44" i="1"/>
  <c r="P46" i="1"/>
  <c r="P45" i="1"/>
  <c r="P43" i="1"/>
  <c r="P42" i="1"/>
  <c r="O46" i="1"/>
  <c r="O45" i="1"/>
  <c r="O44" i="1"/>
  <c r="O43" i="1"/>
  <c r="O42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35" i="1"/>
  <c r="F35" i="1"/>
  <c r="E35" i="1"/>
  <c r="D35" i="1"/>
  <c r="C35" i="1"/>
  <c r="B35" i="1"/>
  <c r="S35" i="1"/>
  <c r="R35" i="1"/>
  <c r="Q35" i="1"/>
  <c r="P35" i="1"/>
  <c r="O35" i="1"/>
  <c r="N35" i="1"/>
  <c r="M35" i="1"/>
  <c r="L35" i="1"/>
  <c r="K35" i="1"/>
  <c r="J35" i="1"/>
  <c r="I35" i="1"/>
  <c r="H35" i="1"/>
  <c r="G34" i="1"/>
  <c r="F34" i="1"/>
  <c r="E34" i="1"/>
  <c r="D34" i="1"/>
  <c r="C34" i="1"/>
  <c r="B34" i="1"/>
  <c r="S34" i="1"/>
  <c r="R34" i="1"/>
  <c r="Q34" i="1"/>
  <c r="P34" i="1"/>
  <c r="O34" i="1"/>
  <c r="N34" i="1"/>
  <c r="M34" i="1"/>
  <c r="L34" i="1"/>
  <c r="K34" i="1"/>
  <c r="J34" i="1"/>
  <c r="I34" i="1"/>
  <c r="H34" i="1"/>
  <c r="B48" i="1" l="1"/>
  <c r="B47" i="1"/>
  <c r="D47" i="1"/>
  <c r="F47" i="1"/>
  <c r="D48" i="1"/>
  <c r="F48" i="1"/>
  <c r="C47" i="1"/>
  <c r="G47" i="1"/>
  <c r="E48" i="1"/>
  <c r="E47" i="1"/>
  <c r="C48" i="1"/>
  <c r="G48" i="1"/>
  <c r="I9" i="1"/>
  <c r="J9" i="1"/>
  <c r="K9" i="1"/>
  <c r="C22" i="1" s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B9" i="1"/>
  <c r="C9" i="1"/>
  <c r="D9" i="1"/>
  <c r="E9" i="1"/>
  <c r="F9" i="1"/>
  <c r="G9" i="1"/>
  <c r="AF9" i="1"/>
  <c r="AG9" i="1"/>
  <c r="AH9" i="1"/>
  <c r="AI9" i="1"/>
  <c r="AJ9" i="1"/>
  <c r="I22" i="1" s="1"/>
  <c r="AK9" i="1"/>
  <c r="H9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B10" i="1"/>
  <c r="C10" i="1"/>
  <c r="D10" i="1"/>
  <c r="E10" i="1"/>
  <c r="F10" i="1"/>
  <c r="G10" i="1"/>
  <c r="AF10" i="1"/>
  <c r="AG10" i="1"/>
  <c r="AH10" i="1"/>
  <c r="AI10" i="1"/>
  <c r="AJ10" i="1"/>
  <c r="AK10" i="1"/>
  <c r="I21" i="1"/>
  <c r="B22" i="1"/>
  <c r="B21" i="1"/>
  <c r="I17" i="1"/>
  <c r="I18" i="1"/>
  <c r="I19" i="1"/>
  <c r="I20" i="1"/>
  <c r="I16" i="1"/>
  <c r="H17" i="1"/>
  <c r="H18" i="1"/>
  <c r="H19" i="1"/>
  <c r="H20" i="1"/>
  <c r="H21" i="1"/>
  <c r="H16" i="1"/>
  <c r="G22" i="1" l="1"/>
  <c r="U20" i="1"/>
  <c r="V20" i="1"/>
  <c r="J23" i="1"/>
  <c r="D23" i="1"/>
  <c r="K23" i="1"/>
  <c r="E23" i="1"/>
  <c r="H23" i="1"/>
  <c r="F23" i="1"/>
  <c r="B23" i="1"/>
  <c r="I23" i="1"/>
  <c r="G23" i="1"/>
  <c r="C23" i="1"/>
  <c r="J22" i="1"/>
  <c r="D22" i="1"/>
  <c r="U19" i="1"/>
  <c r="H22" i="1"/>
  <c r="F22" i="1"/>
  <c r="K22" i="1"/>
  <c r="E22" i="1"/>
  <c r="V17" i="1"/>
  <c r="V18" i="1"/>
  <c r="V19" i="1"/>
  <c r="V21" i="1"/>
  <c r="U17" i="1"/>
  <c r="U18" i="1"/>
  <c r="U21" i="1"/>
  <c r="C20" i="1" l="1"/>
  <c r="K17" i="1" l="1"/>
  <c r="K18" i="1"/>
  <c r="K19" i="1"/>
  <c r="K20" i="1"/>
  <c r="K21" i="1"/>
  <c r="J17" i="1"/>
  <c r="J18" i="1"/>
  <c r="J19" i="1"/>
  <c r="J20" i="1"/>
  <c r="J21" i="1"/>
  <c r="K16" i="1"/>
  <c r="J16" i="1"/>
  <c r="G17" i="1"/>
  <c r="G18" i="1"/>
  <c r="G19" i="1"/>
  <c r="G20" i="1"/>
  <c r="G21" i="1"/>
  <c r="G16" i="1"/>
  <c r="F17" i="1"/>
  <c r="F18" i="1"/>
  <c r="F19" i="1"/>
  <c r="F20" i="1"/>
  <c r="F21" i="1"/>
  <c r="F16" i="1"/>
  <c r="E17" i="1"/>
  <c r="E18" i="1"/>
  <c r="E19" i="1"/>
  <c r="E20" i="1"/>
  <c r="E21" i="1"/>
  <c r="E16" i="1"/>
  <c r="D17" i="1"/>
  <c r="D18" i="1"/>
  <c r="D19" i="1"/>
  <c r="D20" i="1"/>
  <c r="D21" i="1"/>
  <c r="D16" i="1"/>
  <c r="C17" i="1"/>
  <c r="C18" i="1"/>
  <c r="C19" i="1"/>
  <c r="C21" i="1"/>
  <c r="C16" i="1"/>
  <c r="B17" i="1"/>
  <c r="B18" i="1"/>
  <c r="B19" i="1"/>
  <c r="B20" i="1"/>
  <c r="B16" i="1"/>
  <c r="R18" i="1" l="1"/>
  <c r="P20" i="1"/>
  <c r="Q18" i="1"/>
  <c r="S18" i="1"/>
  <c r="T18" i="1"/>
  <c r="P18" i="1"/>
  <c r="O19" i="1"/>
  <c r="R21" i="1"/>
  <c r="P17" i="1"/>
  <c r="R20" i="1"/>
  <c r="P19" i="1"/>
  <c r="W18" i="1"/>
  <c r="T17" i="1"/>
  <c r="T21" i="1"/>
  <c r="T20" i="1"/>
  <c r="X21" i="1"/>
  <c r="X18" i="1"/>
  <c r="O17" i="1"/>
  <c r="O18" i="1"/>
  <c r="S17" i="1"/>
  <c r="Q21" i="1"/>
  <c r="S21" i="1"/>
  <c r="O20" i="1"/>
  <c r="P21" i="1"/>
  <c r="Q17" i="1"/>
  <c r="W17" i="1"/>
  <c r="Q19" i="1"/>
  <c r="R19" i="1"/>
  <c r="S19" i="1"/>
  <c r="T19" i="1"/>
  <c r="W19" i="1"/>
  <c r="X19" i="1"/>
  <c r="W21" i="1"/>
  <c r="O21" i="1"/>
  <c r="Q20" i="1"/>
  <c r="S20" i="1"/>
  <c r="W20" i="1"/>
  <c r="X20" i="1"/>
  <c r="R17" i="1"/>
  <c r="X17" i="1"/>
</calcChain>
</file>

<file path=xl/sharedStrings.xml><?xml version="1.0" encoding="utf-8"?>
<sst xmlns="http://schemas.openxmlformats.org/spreadsheetml/2006/main" count="114" uniqueCount="27">
  <si>
    <t>Time (min)</t>
  </si>
  <si>
    <t>Control C3</t>
  </si>
  <si>
    <t>Control C4</t>
  </si>
  <si>
    <t>C4 Blue</t>
  </si>
  <si>
    <t>C3 Blue</t>
  </si>
  <si>
    <t>C4 Green</t>
  </si>
  <si>
    <t>C3 Green</t>
  </si>
  <si>
    <t>C4 Red</t>
  </si>
  <si>
    <t>C3 Red</t>
  </si>
  <si>
    <t>Dark C3</t>
  </si>
  <si>
    <t>Dark C4</t>
  </si>
  <si>
    <t>C3 Dark</t>
  </si>
  <si>
    <t>C4 Dark</t>
  </si>
  <si>
    <t>C3 + Wind</t>
  </si>
  <si>
    <t>C4 + Wind</t>
  </si>
  <si>
    <t>Volume transpired (ml)</t>
  </si>
  <si>
    <t>% weight change</t>
  </si>
  <si>
    <t>Mean Volume transpired (ml)</t>
  </si>
  <si>
    <t>Mean % weight change</t>
  </si>
  <si>
    <t>C3 + Salt Water</t>
  </si>
  <si>
    <t>C4 +  Salt Water</t>
  </si>
  <si>
    <t>Percent Change</t>
  </si>
  <si>
    <t>Mean Change</t>
  </si>
  <si>
    <t>Light Manipulations</t>
  </si>
  <si>
    <t>Wind and Salt Water</t>
  </si>
  <si>
    <t>C3 Control</t>
  </si>
  <si>
    <t>C4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</si>
</sst>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0" xfId="0" applyNumberFormat="1"/>
    <xf numFmtId="2" fontId="1" fillId="0" borderId="0" xfId="0" applyNumberFormat="1" applyFont="1"/>
    <xf numFmtId="1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432FF"/>
      <color rgb="FF008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1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styles" Target="styles.xml"/><Relationship Id="rId5" Type="http://schemas.openxmlformats.org/officeDocument/2006/relationships/chartsheet" Target="chartsheets/sheet5.xml"/><Relationship Id="rId10" Type="http://schemas.openxmlformats.org/officeDocument/2006/relationships/theme" Target="theme/theme1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6"/>
          <c:order val="0"/>
          <c:tx>
            <c:strRef>
              <c:f>'Experiment Data'!$W$15</c:f>
              <c:strCache>
                <c:ptCount val="1"/>
                <c:pt idx="0">
                  <c:v>C3 Control</c:v>
                </c:pt>
              </c:strCache>
            </c:strRef>
          </c:tx>
          <c:spPr>
            <a:ln w="7620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circle"/>
            <c:size val="1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numRef>
              <c:f>'Experiment Data'!$N$16:$N$21</c:f>
              <c:numCache>
                <c:formatCode>General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</c:numCache>
            </c:numRef>
          </c:cat>
          <c:val>
            <c:numRef>
              <c:f>'Experiment Data'!$W$16:$W$21</c:f>
              <c:numCache>
                <c:formatCode>0.00</c:formatCode>
                <c:ptCount val="6"/>
                <c:pt idx="0">
                  <c:v>0</c:v>
                </c:pt>
                <c:pt idx="1">
                  <c:v>0.20202020202020202</c:v>
                </c:pt>
                <c:pt idx="2">
                  <c:v>0.40404040404040403</c:v>
                </c:pt>
                <c:pt idx="3">
                  <c:v>0.67340067340066956</c:v>
                </c:pt>
                <c:pt idx="4">
                  <c:v>1.0774410774410736</c:v>
                </c:pt>
                <c:pt idx="5">
                  <c:v>1.2794612794612756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E3-8A4B-9CBC-CB0624ACD704}"/>
            </c:ext>
          </c:extLst>
        </c:ser>
        <c:ser>
          <c:idx val="4"/>
          <c:order val="1"/>
          <c:tx>
            <c:strRef>
              <c:f>'Experiment Data'!$O$40</c:f>
              <c:strCache>
                <c:ptCount val="1"/>
                <c:pt idx="0">
                  <c:v>C3 + Salt Water</c:v>
                </c:pt>
              </c:strCache>
            </c:strRef>
          </c:tx>
          <c:spPr>
            <a:ln w="76200" cap="rnd">
              <a:solidFill>
                <a:srgbClr val="0432FF"/>
              </a:solidFill>
              <a:prstDash val="sysDash"/>
              <a:round/>
            </a:ln>
            <a:effectLst/>
          </c:spPr>
          <c:marker>
            <c:symbol val="circle"/>
            <c:size val="1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cat>
            <c:numRef>
              <c:f>'Experiment Data'!$N$16:$N$21</c:f>
              <c:numCache>
                <c:formatCode>General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</c:numCache>
            </c:numRef>
          </c:cat>
          <c:val>
            <c:numRef>
              <c:f>'Experiment Data'!$O$41:$O$46</c:f>
              <c:numCache>
                <c:formatCode>0.00</c:formatCode>
                <c:ptCount val="6"/>
                <c:pt idx="0">
                  <c:v>0</c:v>
                </c:pt>
                <c:pt idx="1">
                  <c:v>5.9701492537320218E-2</c:v>
                </c:pt>
                <c:pt idx="2">
                  <c:v>0.17910447761194029</c:v>
                </c:pt>
                <c:pt idx="3">
                  <c:v>0.2388059701492605</c:v>
                </c:pt>
                <c:pt idx="4">
                  <c:v>0.35820895522388058</c:v>
                </c:pt>
                <c:pt idx="5">
                  <c:v>0.38208955223882496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E3-8A4B-9CBC-CB0624ACD704}"/>
            </c:ext>
          </c:extLst>
        </c:ser>
        <c:ser>
          <c:idx val="7"/>
          <c:order val="2"/>
          <c:tx>
            <c:strRef>
              <c:f>'Experiment Data'!$X$15</c:f>
              <c:strCache>
                <c:ptCount val="1"/>
                <c:pt idx="0">
                  <c:v>C4 Control</c:v>
                </c:pt>
              </c:strCache>
            </c:strRef>
          </c:tx>
          <c:spPr>
            <a:ln w="63500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20"/>
            <c:spPr>
              <a:solidFill>
                <a:schemeClr val="tx1"/>
              </a:solidFill>
              <a:ln w="25400">
                <a:noFill/>
              </a:ln>
              <a:effectLst/>
            </c:spPr>
          </c:marker>
          <c:cat>
            <c:numRef>
              <c:f>'Experiment Data'!$N$16:$N$21</c:f>
              <c:numCache>
                <c:formatCode>General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</c:numCache>
            </c:numRef>
          </c:cat>
          <c:val>
            <c:numRef>
              <c:f>'Experiment Data'!$X$16:$X$21</c:f>
              <c:numCache>
                <c:formatCode>0.00</c:formatCode>
                <c:ptCount val="6"/>
                <c:pt idx="0">
                  <c:v>0</c:v>
                </c:pt>
                <c:pt idx="1">
                  <c:v>4.134794293985402E-2</c:v>
                </c:pt>
                <c:pt idx="2">
                  <c:v>0.10336985734959096</c:v>
                </c:pt>
                <c:pt idx="3">
                  <c:v>0.16539177175936318</c:v>
                </c:pt>
                <c:pt idx="4">
                  <c:v>0.25842464337398624</c:v>
                </c:pt>
                <c:pt idx="5">
                  <c:v>0.39280545792848098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E3-8A4B-9CBC-CB0624ACD704}"/>
            </c:ext>
          </c:extLst>
        </c:ser>
        <c:ser>
          <c:idx val="5"/>
          <c:order val="3"/>
          <c:tx>
            <c:strRef>
              <c:f>'Experiment Data'!$P$40</c:f>
              <c:strCache>
                <c:ptCount val="1"/>
                <c:pt idx="0">
                  <c:v>C4 +  Salt Water</c:v>
                </c:pt>
              </c:strCache>
            </c:strRef>
          </c:tx>
          <c:spPr>
            <a:ln w="76200" cap="rnd">
              <a:solidFill>
                <a:srgbClr val="0432FF"/>
              </a:solidFill>
              <a:prstDash val="sysDash"/>
              <a:round/>
            </a:ln>
            <a:effectLst/>
          </c:spPr>
          <c:marker>
            <c:symbol val="diamond"/>
            <c:size val="20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cat>
            <c:numRef>
              <c:f>'Experiment Data'!$N$16:$N$21</c:f>
              <c:numCache>
                <c:formatCode>General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</c:numCache>
            </c:numRef>
          </c:cat>
          <c:val>
            <c:numRef>
              <c:f>'Experiment Data'!$P$41:$P$46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9.7323600973230479E-2</c:v>
                </c:pt>
                <c:pt idx="3">
                  <c:v>9.7323600973230479E-2</c:v>
                </c:pt>
                <c:pt idx="4">
                  <c:v>9.7323600973230479E-2</c:v>
                </c:pt>
                <c:pt idx="5">
                  <c:v>0.19464720194647755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E3-8A4B-9CBC-CB0624ACD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050248"/>
        <c:axId val="379046968"/>
      </c:lineChart>
      <c:catAx>
        <c:axId val="379050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/>
                  <a:t>Time</a:t>
                </a:r>
                <a:r>
                  <a:rPr lang="en-US" sz="1600" b="1" baseline="0"/>
                  <a:t> (minutes)</a:t>
                </a:r>
                <a:endParaRPr lang="en-US" sz="16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698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046968"/>
        <c:crosses val="autoZero"/>
        <c:auto val="1"/>
        <c:lblAlgn val="ctr"/>
        <c:lblOffset val="100"/>
        <c:noMultiLvlLbl val="0"/>
      </c:catAx>
      <c:valAx>
        <c:axId val="379046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chemeClr val="tx1"/>
                    </a:solidFill>
                  </a:rPr>
                  <a:t>Mean % Change</a:t>
                </a:r>
                <a:r>
                  <a:rPr lang="en-US" sz="1600" b="1" baseline="0">
                    <a:solidFill>
                      <a:schemeClr val="tx1"/>
                    </a:solidFill>
                  </a:rPr>
                  <a:t> in Plant Weight</a:t>
                </a:r>
                <a:endParaRPr lang="en-US" sz="1600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762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050248"/>
        <c:crosses val="autoZero"/>
        <c:crossBetween val="midCat"/>
      </c:valAx>
      <c:spPr>
        <a:noFill/>
        <a:ln w="15875">
          <a:noFill/>
        </a:ln>
        <a:effectLst/>
      </c:spPr>
    </c:plotArea>
    <c:legend>
      <c:legendPos val="t"/>
      <c:layout>
        <c:manualLayout>
          <c:xMode val="edge"/>
          <c:yMode val="edge"/>
          <c:x val="0.2092715947196816"/>
          <c:y val="1.2107622463357759E-2"/>
          <c:w val="0.59169516380040765"/>
          <c:h val="5.34824827172428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ysDot"/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6"/>
          <c:order val="0"/>
          <c:tx>
            <c:strRef>
              <c:f>'Experiment Data'!$W$15</c:f>
              <c:strCache>
                <c:ptCount val="1"/>
                <c:pt idx="0">
                  <c:v>C3 Control</c:v>
                </c:pt>
              </c:strCache>
            </c:strRef>
          </c:tx>
          <c:spPr>
            <a:ln w="7620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circle"/>
            <c:size val="1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numRef>
              <c:f>'Experiment Data'!$N$16:$N$21</c:f>
              <c:numCache>
                <c:formatCode>General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</c:numCache>
            </c:numRef>
          </c:cat>
          <c:val>
            <c:numRef>
              <c:f>'Experiment Data'!$W$16:$W$21</c:f>
              <c:numCache>
                <c:formatCode>0.00</c:formatCode>
                <c:ptCount val="6"/>
                <c:pt idx="0">
                  <c:v>0</c:v>
                </c:pt>
                <c:pt idx="1">
                  <c:v>0.20202020202020202</c:v>
                </c:pt>
                <c:pt idx="2">
                  <c:v>0.40404040404040403</c:v>
                </c:pt>
                <c:pt idx="3">
                  <c:v>0.67340067340066956</c:v>
                </c:pt>
                <c:pt idx="4">
                  <c:v>1.0774410774410736</c:v>
                </c:pt>
                <c:pt idx="5">
                  <c:v>1.2794612794612756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66-3047-BB36-053DD1C45831}"/>
            </c:ext>
          </c:extLst>
        </c:ser>
        <c:ser>
          <c:idx val="4"/>
          <c:order val="1"/>
          <c:tx>
            <c:strRef>
              <c:f>'Experiment Data'!$Q$40</c:f>
              <c:strCache>
                <c:ptCount val="1"/>
                <c:pt idx="0">
                  <c:v>C3 + Wind</c:v>
                </c:pt>
              </c:strCache>
            </c:strRef>
          </c:tx>
          <c:spPr>
            <a:ln w="666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1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cat>
            <c:numRef>
              <c:f>'Experiment Data'!$N$16:$N$21</c:f>
              <c:numCache>
                <c:formatCode>General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</c:numCache>
            </c:numRef>
          </c:cat>
          <c:val>
            <c:numRef>
              <c:f>'Experiment Data'!$Q$41:$Q$46</c:f>
              <c:numCache>
                <c:formatCode>0.00</c:formatCode>
                <c:ptCount val="6"/>
                <c:pt idx="0">
                  <c:v>0</c:v>
                </c:pt>
                <c:pt idx="1">
                  <c:v>0.3263707571801604</c:v>
                </c:pt>
                <c:pt idx="2">
                  <c:v>0.52219321148825426</c:v>
                </c:pt>
                <c:pt idx="3">
                  <c:v>0.7832898172323759</c:v>
                </c:pt>
                <c:pt idx="4">
                  <c:v>1.1749347258485638</c:v>
                </c:pt>
                <c:pt idx="5">
                  <c:v>1.4360313315926967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66-3047-BB36-053DD1C45831}"/>
            </c:ext>
          </c:extLst>
        </c:ser>
        <c:ser>
          <c:idx val="7"/>
          <c:order val="2"/>
          <c:tx>
            <c:strRef>
              <c:f>'Experiment Data'!$X$15</c:f>
              <c:strCache>
                <c:ptCount val="1"/>
                <c:pt idx="0">
                  <c:v>C4 Control</c:v>
                </c:pt>
              </c:strCache>
            </c:strRef>
          </c:tx>
          <c:spPr>
            <a:ln w="63500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20"/>
            <c:spPr>
              <a:solidFill>
                <a:schemeClr val="tx1"/>
              </a:solidFill>
              <a:ln w="25400">
                <a:noFill/>
              </a:ln>
              <a:effectLst/>
            </c:spPr>
          </c:marker>
          <c:cat>
            <c:numRef>
              <c:f>'Experiment Data'!$N$16:$N$21</c:f>
              <c:numCache>
                <c:formatCode>General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</c:numCache>
            </c:numRef>
          </c:cat>
          <c:val>
            <c:numRef>
              <c:f>'Experiment Data'!$X$16:$X$21</c:f>
              <c:numCache>
                <c:formatCode>0.00</c:formatCode>
                <c:ptCount val="6"/>
                <c:pt idx="0">
                  <c:v>0</c:v>
                </c:pt>
                <c:pt idx="1">
                  <c:v>4.134794293985402E-2</c:v>
                </c:pt>
                <c:pt idx="2">
                  <c:v>0.10336985734959096</c:v>
                </c:pt>
                <c:pt idx="3">
                  <c:v>0.16539177175936318</c:v>
                </c:pt>
                <c:pt idx="4">
                  <c:v>0.25842464337398624</c:v>
                </c:pt>
                <c:pt idx="5">
                  <c:v>0.39280545792848098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66-3047-BB36-053DD1C45831}"/>
            </c:ext>
          </c:extLst>
        </c:ser>
        <c:ser>
          <c:idx val="5"/>
          <c:order val="3"/>
          <c:tx>
            <c:strRef>
              <c:f>'Experiment Data'!$R$40</c:f>
              <c:strCache>
                <c:ptCount val="1"/>
                <c:pt idx="0">
                  <c:v>C4 + Wind</c:v>
                </c:pt>
              </c:strCache>
            </c:strRef>
          </c:tx>
          <c:spPr>
            <a:ln w="76200" cap="rnd">
              <a:solidFill>
                <a:schemeClr val="bg2">
                  <a:lumMod val="10000"/>
                </a:schemeClr>
              </a:solidFill>
              <a:round/>
            </a:ln>
            <a:effectLst/>
          </c:spPr>
          <c:marker>
            <c:symbol val="diamond"/>
            <c:size val="20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cat>
            <c:numRef>
              <c:f>'Experiment Data'!$N$16:$N$21</c:f>
              <c:numCache>
                <c:formatCode>General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</c:numCache>
            </c:numRef>
          </c:cat>
          <c:val>
            <c:numRef>
              <c:f>'Experiment Data'!$R$41:$R$46</c:f>
              <c:numCache>
                <c:formatCode>0.00</c:formatCode>
                <c:ptCount val="6"/>
                <c:pt idx="0">
                  <c:v>0</c:v>
                </c:pt>
                <c:pt idx="1">
                  <c:v>0.1529051987767584</c:v>
                </c:pt>
                <c:pt idx="2">
                  <c:v>0.203873598369017</c:v>
                </c:pt>
                <c:pt idx="3">
                  <c:v>0.3058103975535168</c:v>
                </c:pt>
                <c:pt idx="4">
                  <c:v>0.40774719673801663</c:v>
                </c:pt>
                <c:pt idx="5">
                  <c:v>0.50968399592253388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A66-3047-BB36-053DD1C45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050248"/>
        <c:axId val="379046968"/>
      </c:lineChart>
      <c:catAx>
        <c:axId val="379050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/>
                  <a:t>Time</a:t>
                </a:r>
                <a:r>
                  <a:rPr lang="en-US" sz="1600" b="1" baseline="0"/>
                  <a:t> (minutes)</a:t>
                </a:r>
                <a:endParaRPr lang="en-US" sz="16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698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046968"/>
        <c:crosses val="autoZero"/>
        <c:auto val="1"/>
        <c:lblAlgn val="ctr"/>
        <c:lblOffset val="100"/>
        <c:noMultiLvlLbl val="0"/>
      </c:catAx>
      <c:valAx>
        <c:axId val="379046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chemeClr val="tx1"/>
                    </a:solidFill>
                  </a:rPr>
                  <a:t>Mean % Change</a:t>
                </a:r>
                <a:r>
                  <a:rPr lang="en-US" sz="1600" b="1" baseline="0">
                    <a:solidFill>
                      <a:schemeClr val="tx1"/>
                    </a:solidFill>
                  </a:rPr>
                  <a:t> in Plant Weight</a:t>
                </a:r>
                <a:endParaRPr lang="en-US" sz="1600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762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050248"/>
        <c:crosses val="autoZero"/>
        <c:crossBetween val="midCat"/>
      </c:valAx>
      <c:spPr>
        <a:noFill/>
        <a:ln w="15875">
          <a:noFill/>
        </a:ln>
        <a:effectLst/>
      </c:spPr>
    </c:plotArea>
    <c:legend>
      <c:legendPos val="t"/>
      <c:layout>
        <c:manualLayout>
          <c:xMode val="edge"/>
          <c:yMode val="edge"/>
          <c:x val="0.2092715947196816"/>
          <c:y val="1.2107622463357759E-2"/>
          <c:w val="0.59169516380040765"/>
          <c:h val="5.34824827172428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ysDot"/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6"/>
          <c:order val="0"/>
          <c:tx>
            <c:strRef>
              <c:f>'Experiment Data'!$W$15</c:f>
              <c:strCache>
                <c:ptCount val="1"/>
                <c:pt idx="0">
                  <c:v>C3 Control</c:v>
                </c:pt>
              </c:strCache>
            </c:strRef>
          </c:tx>
          <c:spPr>
            <a:ln w="7620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circle"/>
            <c:size val="1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numRef>
              <c:f>'Experiment Data'!$N$16:$N$21</c:f>
              <c:numCache>
                <c:formatCode>General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</c:numCache>
            </c:numRef>
          </c:cat>
          <c:val>
            <c:numRef>
              <c:f>'Experiment Data'!$W$16:$W$21</c:f>
              <c:numCache>
                <c:formatCode>0.00</c:formatCode>
                <c:ptCount val="6"/>
                <c:pt idx="0">
                  <c:v>0</c:v>
                </c:pt>
                <c:pt idx="1">
                  <c:v>0.20202020202020202</c:v>
                </c:pt>
                <c:pt idx="2">
                  <c:v>0.40404040404040403</c:v>
                </c:pt>
                <c:pt idx="3">
                  <c:v>0.67340067340066956</c:v>
                </c:pt>
                <c:pt idx="4">
                  <c:v>1.0774410774410736</c:v>
                </c:pt>
                <c:pt idx="5">
                  <c:v>1.2794612794612756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DD-E941-9D2D-1C67175AD2A1}"/>
            </c:ext>
          </c:extLst>
        </c:ser>
        <c:ser>
          <c:idx val="4"/>
          <c:order val="1"/>
          <c:tx>
            <c:strRef>
              <c:f>'Experiment Data'!$U$15</c:f>
              <c:strCache>
                <c:ptCount val="1"/>
                <c:pt idx="0">
                  <c:v>C3 Dark</c:v>
                </c:pt>
              </c:strCache>
            </c:strRef>
          </c:tx>
          <c:spPr>
            <a:ln w="76200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circle"/>
            <c:size val="15"/>
            <c:spPr>
              <a:solidFill>
                <a:srgbClr val="00B0F0"/>
              </a:solidFill>
              <a:ln w="9525">
                <a:noFill/>
              </a:ln>
              <a:effectLst/>
            </c:spPr>
          </c:marker>
          <c:cat>
            <c:numRef>
              <c:f>'Experiment Data'!$N$16:$N$21</c:f>
              <c:numCache>
                <c:formatCode>General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</c:numCache>
            </c:numRef>
          </c:cat>
          <c:val>
            <c:numRef>
              <c:f>'Experiment Data'!$U$16:$U$21</c:f>
              <c:numCache>
                <c:formatCode>0.00</c:formatCode>
                <c:ptCount val="6"/>
                <c:pt idx="0">
                  <c:v>0</c:v>
                </c:pt>
                <c:pt idx="1">
                  <c:v>9.417462666486752E-2</c:v>
                </c:pt>
                <c:pt idx="2">
                  <c:v>0.1210816628548182</c:v>
                </c:pt>
                <c:pt idx="3">
                  <c:v>0.13453518094982223</c:v>
                </c:pt>
                <c:pt idx="4">
                  <c:v>0.16144221713978435</c:v>
                </c:pt>
                <c:pt idx="5">
                  <c:v>0.17489573523475396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DD-E941-9D2D-1C67175AD2A1}"/>
            </c:ext>
          </c:extLst>
        </c:ser>
        <c:ser>
          <c:idx val="7"/>
          <c:order val="2"/>
          <c:tx>
            <c:strRef>
              <c:f>'Experiment Data'!$X$15</c:f>
              <c:strCache>
                <c:ptCount val="1"/>
                <c:pt idx="0">
                  <c:v>C4 Control</c:v>
                </c:pt>
              </c:strCache>
            </c:strRef>
          </c:tx>
          <c:spPr>
            <a:ln w="76200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20"/>
            <c:spPr>
              <a:solidFill>
                <a:schemeClr val="tx1"/>
              </a:solidFill>
              <a:ln w="25400">
                <a:noFill/>
              </a:ln>
              <a:effectLst/>
            </c:spPr>
          </c:marker>
          <c:cat>
            <c:numRef>
              <c:f>'Experiment Data'!$N$16:$N$21</c:f>
              <c:numCache>
                <c:formatCode>General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</c:numCache>
            </c:numRef>
          </c:cat>
          <c:val>
            <c:numRef>
              <c:f>'Experiment Data'!$X$16:$X$21</c:f>
              <c:numCache>
                <c:formatCode>0.00</c:formatCode>
                <c:ptCount val="6"/>
                <c:pt idx="0">
                  <c:v>0</c:v>
                </c:pt>
                <c:pt idx="1">
                  <c:v>4.134794293985402E-2</c:v>
                </c:pt>
                <c:pt idx="2">
                  <c:v>0.10336985734959096</c:v>
                </c:pt>
                <c:pt idx="3">
                  <c:v>0.16539177175936318</c:v>
                </c:pt>
                <c:pt idx="4">
                  <c:v>0.25842464337398624</c:v>
                </c:pt>
                <c:pt idx="5">
                  <c:v>0.39280545792848098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DD-E941-9D2D-1C67175AD2A1}"/>
            </c:ext>
          </c:extLst>
        </c:ser>
        <c:ser>
          <c:idx val="5"/>
          <c:order val="3"/>
          <c:tx>
            <c:strRef>
              <c:f>'Experiment Data'!$V$15</c:f>
              <c:strCache>
                <c:ptCount val="1"/>
                <c:pt idx="0">
                  <c:v>C4 Dark</c:v>
                </c:pt>
              </c:strCache>
            </c:strRef>
          </c:tx>
          <c:spPr>
            <a:ln w="76200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diamond"/>
            <c:size val="20"/>
            <c:spPr>
              <a:solidFill>
                <a:srgbClr val="00B0F0"/>
              </a:solidFill>
              <a:ln w="63500">
                <a:noFill/>
              </a:ln>
              <a:effectLst/>
            </c:spPr>
          </c:marker>
          <c:cat>
            <c:numRef>
              <c:f>'Experiment Data'!$N$16:$N$21</c:f>
              <c:numCache>
                <c:formatCode>General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</c:numCache>
            </c:numRef>
          </c:cat>
          <c:val>
            <c:numRef>
              <c:f>'Experiment Data'!$V$16:$V$21</c:f>
              <c:numCache>
                <c:formatCode>0.00</c:formatCode>
                <c:ptCount val="6"/>
                <c:pt idx="0">
                  <c:v>0</c:v>
                </c:pt>
                <c:pt idx="1">
                  <c:v>1.0335917312652099E-2</c:v>
                </c:pt>
                <c:pt idx="2">
                  <c:v>2.0671834625321822E-2</c:v>
                </c:pt>
                <c:pt idx="3">
                  <c:v>2.0671834625321822E-2</c:v>
                </c:pt>
                <c:pt idx="4">
                  <c:v>2.0671834625321822E-2</c:v>
                </c:pt>
                <c:pt idx="5">
                  <c:v>3.1007751937991546E-2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DD-E941-9D2D-1C67175AD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050248"/>
        <c:axId val="379046968"/>
      </c:lineChart>
      <c:catAx>
        <c:axId val="379050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chemeClr val="tx1"/>
                    </a:solidFill>
                  </a:rPr>
                  <a:t>Time</a:t>
                </a:r>
                <a:r>
                  <a:rPr lang="en-US" sz="1600" b="1" baseline="0">
                    <a:solidFill>
                      <a:schemeClr val="tx1"/>
                    </a:solidFill>
                  </a:rPr>
                  <a:t> (minutes)</a:t>
                </a:r>
                <a:endParaRPr lang="en-US" sz="1600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698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046968"/>
        <c:crosses val="autoZero"/>
        <c:auto val="1"/>
        <c:lblAlgn val="ctr"/>
        <c:lblOffset val="100"/>
        <c:noMultiLvlLbl val="0"/>
      </c:catAx>
      <c:valAx>
        <c:axId val="379046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chemeClr val="tx1"/>
                    </a:solidFill>
                  </a:rPr>
                  <a:t>Mean % Change</a:t>
                </a:r>
                <a:r>
                  <a:rPr lang="en-US" sz="1600" b="1" baseline="0">
                    <a:solidFill>
                      <a:schemeClr val="tx1"/>
                    </a:solidFill>
                  </a:rPr>
                  <a:t> in Plant Weight</a:t>
                </a:r>
                <a:endParaRPr lang="en-US" sz="1600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762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050248"/>
        <c:crosses val="autoZero"/>
        <c:crossBetween val="midCat"/>
      </c:valAx>
      <c:spPr>
        <a:noFill/>
        <a:ln w="15875"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prstDash val="sysDot"/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6"/>
          <c:order val="0"/>
          <c:tx>
            <c:strRef>
              <c:f>'Experiment Data'!$W$15</c:f>
              <c:strCache>
                <c:ptCount val="1"/>
                <c:pt idx="0">
                  <c:v>C3 Control</c:v>
                </c:pt>
              </c:strCache>
            </c:strRef>
          </c:tx>
          <c:spPr>
            <a:ln w="7620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circle"/>
            <c:size val="1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numRef>
              <c:f>'Experiment Data'!$N$16:$N$21</c:f>
              <c:numCache>
                <c:formatCode>General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</c:numCache>
            </c:numRef>
          </c:cat>
          <c:val>
            <c:numRef>
              <c:f>'Experiment Data'!$W$16:$W$21</c:f>
              <c:numCache>
                <c:formatCode>0.00</c:formatCode>
                <c:ptCount val="6"/>
                <c:pt idx="0">
                  <c:v>0</c:v>
                </c:pt>
                <c:pt idx="1">
                  <c:v>0.20202020202020202</c:v>
                </c:pt>
                <c:pt idx="2">
                  <c:v>0.40404040404040403</c:v>
                </c:pt>
                <c:pt idx="3">
                  <c:v>0.67340067340066956</c:v>
                </c:pt>
                <c:pt idx="4">
                  <c:v>1.0774410774410736</c:v>
                </c:pt>
                <c:pt idx="5">
                  <c:v>1.2794612794612756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CB-C049-B146-0DC20ACEDF1C}"/>
            </c:ext>
          </c:extLst>
        </c:ser>
        <c:ser>
          <c:idx val="4"/>
          <c:order val="1"/>
          <c:tx>
            <c:strRef>
              <c:f>'Experiment Data'!$Q$15</c:f>
              <c:strCache>
                <c:ptCount val="1"/>
                <c:pt idx="0">
                  <c:v>C3 Green</c:v>
                </c:pt>
              </c:strCache>
            </c:strRef>
          </c:tx>
          <c:spPr>
            <a:ln w="76200" cap="rnd">
              <a:solidFill>
                <a:srgbClr val="008F00"/>
              </a:solidFill>
              <a:prstDash val="dash"/>
              <a:round/>
            </a:ln>
            <a:effectLst/>
          </c:spPr>
          <c:marker>
            <c:symbol val="circle"/>
            <c:size val="15"/>
            <c:spPr>
              <a:solidFill>
                <a:srgbClr val="008F00"/>
              </a:solidFill>
              <a:ln w="9525">
                <a:noFill/>
              </a:ln>
              <a:effectLst/>
            </c:spPr>
          </c:marker>
          <c:cat>
            <c:numRef>
              <c:f>'Experiment Data'!$N$16:$N$21</c:f>
              <c:numCache>
                <c:formatCode>General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</c:numCache>
            </c:numRef>
          </c:cat>
          <c:val>
            <c:numRef>
              <c:f>'Experiment Data'!$Q$16:$Q$21</c:f>
              <c:numCache>
                <c:formatCode>0.00</c:formatCode>
                <c:ptCount val="6"/>
                <c:pt idx="0">
                  <c:v>0</c:v>
                </c:pt>
                <c:pt idx="1">
                  <c:v>5.7110222729855671E-2</c:v>
                </c:pt>
                <c:pt idx="2">
                  <c:v>0.11422044545973081</c:v>
                </c:pt>
                <c:pt idx="3">
                  <c:v>0.11422044545973081</c:v>
                </c:pt>
                <c:pt idx="4">
                  <c:v>0.11422044545973081</c:v>
                </c:pt>
                <c:pt idx="5">
                  <c:v>0.17133066818960596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CB-C049-B146-0DC20ACEDF1C}"/>
            </c:ext>
          </c:extLst>
        </c:ser>
        <c:ser>
          <c:idx val="7"/>
          <c:order val="2"/>
          <c:tx>
            <c:strRef>
              <c:f>'Experiment Data'!$X$15</c:f>
              <c:strCache>
                <c:ptCount val="1"/>
                <c:pt idx="0">
                  <c:v>C4 Control</c:v>
                </c:pt>
              </c:strCache>
            </c:strRef>
          </c:tx>
          <c:spPr>
            <a:ln w="76200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20"/>
            <c:spPr>
              <a:solidFill>
                <a:schemeClr val="tx1"/>
              </a:solidFill>
              <a:ln w="25400">
                <a:noFill/>
              </a:ln>
              <a:effectLst/>
            </c:spPr>
          </c:marker>
          <c:cat>
            <c:numRef>
              <c:f>'Experiment Data'!$N$16:$N$21</c:f>
              <c:numCache>
                <c:formatCode>General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</c:numCache>
            </c:numRef>
          </c:cat>
          <c:val>
            <c:numRef>
              <c:f>'Experiment Data'!$X$16:$X$21</c:f>
              <c:numCache>
                <c:formatCode>0.00</c:formatCode>
                <c:ptCount val="6"/>
                <c:pt idx="0">
                  <c:v>0</c:v>
                </c:pt>
                <c:pt idx="1">
                  <c:v>4.134794293985402E-2</c:v>
                </c:pt>
                <c:pt idx="2">
                  <c:v>0.10336985734959096</c:v>
                </c:pt>
                <c:pt idx="3">
                  <c:v>0.16539177175936318</c:v>
                </c:pt>
                <c:pt idx="4">
                  <c:v>0.25842464337398624</c:v>
                </c:pt>
                <c:pt idx="5">
                  <c:v>0.39280545792848098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CB-C049-B146-0DC20ACEDF1C}"/>
            </c:ext>
          </c:extLst>
        </c:ser>
        <c:ser>
          <c:idx val="5"/>
          <c:order val="3"/>
          <c:tx>
            <c:strRef>
              <c:f>'Experiment Data'!$R$15</c:f>
              <c:strCache>
                <c:ptCount val="1"/>
                <c:pt idx="0">
                  <c:v>C4 Green</c:v>
                </c:pt>
              </c:strCache>
            </c:strRef>
          </c:tx>
          <c:spPr>
            <a:ln w="76200" cap="rnd">
              <a:solidFill>
                <a:srgbClr val="008F00"/>
              </a:solidFill>
              <a:prstDash val="dash"/>
              <a:round/>
            </a:ln>
            <a:effectLst/>
          </c:spPr>
          <c:marker>
            <c:symbol val="diamond"/>
            <c:size val="20"/>
            <c:spPr>
              <a:solidFill>
                <a:srgbClr val="008F00"/>
              </a:solidFill>
              <a:ln w="63500">
                <a:noFill/>
              </a:ln>
              <a:effectLst/>
            </c:spPr>
          </c:marker>
          <c:cat>
            <c:numRef>
              <c:f>'Experiment Data'!$N$16:$N$21</c:f>
              <c:numCache>
                <c:formatCode>General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</c:numCache>
            </c:numRef>
          </c:cat>
          <c:val>
            <c:numRef>
              <c:f>'Experiment Data'!$R$16:$R$21</c:f>
              <c:numCache>
                <c:formatCode>0.00</c:formatCode>
                <c:ptCount val="6"/>
                <c:pt idx="0">
                  <c:v>0</c:v>
                </c:pt>
                <c:pt idx="1">
                  <c:v>5.6561085972857104E-2</c:v>
                </c:pt>
                <c:pt idx="2">
                  <c:v>0.11312217194571421</c:v>
                </c:pt>
                <c:pt idx="3">
                  <c:v>0.11312217194571421</c:v>
                </c:pt>
                <c:pt idx="4">
                  <c:v>0.16968325791855202</c:v>
                </c:pt>
                <c:pt idx="5">
                  <c:v>0.16968325791855202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ACB-C049-B146-0DC20ACED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050248"/>
        <c:axId val="379046968"/>
      </c:lineChart>
      <c:catAx>
        <c:axId val="379050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chemeClr val="tx1"/>
                    </a:solidFill>
                  </a:rPr>
                  <a:t>Time</a:t>
                </a:r>
                <a:r>
                  <a:rPr lang="en-US" sz="1600" b="1" baseline="0">
                    <a:solidFill>
                      <a:schemeClr val="tx1"/>
                    </a:solidFill>
                  </a:rPr>
                  <a:t> (minutes)</a:t>
                </a:r>
                <a:endParaRPr lang="en-US" sz="1600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698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046968"/>
        <c:crosses val="autoZero"/>
        <c:auto val="1"/>
        <c:lblAlgn val="ctr"/>
        <c:lblOffset val="100"/>
        <c:noMultiLvlLbl val="0"/>
      </c:catAx>
      <c:valAx>
        <c:axId val="379046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chemeClr val="tx1"/>
                    </a:solidFill>
                  </a:rPr>
                  <a:t>Mean % Change</a:t>
                </a:r>
                <a:r>
                  <a:rPr lang="en-US" sz="1600" b="1" baseline="0">
                    <a:solidFill>
                      <a:schemeClr val="tx1"/>
                    </a:solidFill>
                  </a:rPr>
                  <a:t> in Plant Weight</a:t>
                </a:r>
                <a:endParaRPr lang="en-US" sz="1600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762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050248"/>
        <c:crosses val="autoZero"/>
        <c:crossBetween val="midCat"/>
      </c:valAx>
      <c:spPr>
        <a:noFill/>
        <a:ln w="15875"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76200" cap="flat" cmpd="sng" algn="ctr">
      <a:solidFill>
        <a:schemeClr val="tx1">
          <a:lumMod val="15000"/>
          <a:lumOff val="85000"/>
        </a:schemeClr>
      </a:solidFill>
      <a:prstDash val="sysDot"/>
      <a:round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6"/>
          <c:order val="0"/>
          <c:tx>
            <c:strRef>
              <c:f>'Experiment Data'!$W$15</c:f>
              <c:strCache>
                <c:ptCount val="1"/>
                <c:pt idx="0">
                  <c:v>C3 Control</c:v>
                </c:pt>
              </c:strCache>
            </c:strRef>
          </c:tx>
          <c:spPr>
            <a:ln w="7620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circle"/>
            <c:size val="1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numRef>
              <c:f>'Experiment Data'!$N$16:$N$21</c:f>
              <c:numCache>
                <c:formatCode>General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</c:numCache>
            </c:numRef>
          </c:cat>
          <c:val>
            <c:numRef>
              <c:f>'Experiment Data'!$W$16:$W$21</c:f>
              <c:numCache>
                <c:formatCode>0.00</c:formatCode>
                <c:ptCount val="6"/>
                <c:pt idx="0">
                  <c:v>0</c:v>
                </c:pt>
                <c:pt idx="1">
                  <c:v>0.20202020202020202</c:v>
                </c:pt>
                <c:pt idx="2">
                  <c:v>0.40404040404040403</c:v>
                </c:pt>
                <c:pt idx="3">
                  <c:v>0.67340067340066956</c:v>
                </c:pt>
                <c:pt idx="4">
                  <c:v>1.0774410774410736</c:v>
                </c:pt>
                <c:pt idx="5">
                  <c:v>1.2794612794612756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32-004F-8A2B-A906093682E9}"/>
            </c:ext>
          </c:extLst>
        </c:ser>
        <c:ser>
          <c:idx val="4"/>
          <c:order val="1"/>
          <c:tx>
            <c:strRef>
              <c:f>'Experiment Data'!$O$15</c:f>
              <c:strCache>
                <c:ptCount val="1"/>
                <c:pt idx="0">
                  <c:v>C3 Blue</c:v>
                </c:pt>
              </c:strCache>
            </c:strRef>
          </c:tx>
          <c:spPr>
            <a:ln w="76200" cap="rnd">
              <a:solidFill>
                <a:srgbClr val="0432FF"/>
              </a:solidFill>
              <a:prstDash val="sysDot"/>
              <a:round/>
            </a:ln>
            <a:effectLst/>
          </c:spPr>
          <c:marker>
            <c:symbol val="circle"/>
            <c:size val="15"/>
            <c:spPr>
              <a:solidFill>
                <a:srgbClr val="0432FF"/>
              </a:solidFill>
              <a:ln w="9525">
                <a:noFill/>
              </a:ln>
              <a:effectLst/>
            </c:spPr>
          </c:marker>
          <c:cat>
            <c:numRef>
              <c:f>'Experiment Data'!$N$16:$N$21</c:f>
              <c:numCache>
                <c:formatCode>General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</c:numCache>
            </c:numRef>
          </c:cat>
          <c:val>
            <c:numRef>
              <c:f>'Experiment Data'!$O$16:$O$21</c:f>
              <c:numCache>
                <c:formatCode>0.00</c:formatCode>
                <c:ptCount val="6"/>
                <c:pt idx="0">
                  <c:v>0</c:v>
                </c:pt>
                <c:pt idx="1">
                  <c:v>0.16124697661920212</c:v>
                </c:pt>
                <c:pt idx="2">
                  <c:v>0.26874496103198825</c:v>
                </c:pt>
                <c:pt idx="3">
                  <c:v>0.45686643375436398</c:v>
                </c:pt>
                <c:pt idx="4">
                  <c:v>0.56436441816717309</c:v>
                </c:pt>
                <c:pt idx="5">
                  <c:v>0.73904864283795058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32-004F-8A2B-A906093682E9}"/>
            </c:ext>
          </c:extLst>
        </c:ser>
        <c:ser>
          <c:idx val="7"/>
          <c:order val="2"/>
          <c:tx>
            <c:strRef>
              <c:f>'Experiment Data'!$X$15</c:f>
              <c:strCache>
                <c:ptCount val="1"/>
                <c:pt idx="0">
                  <c:v>C4 Control</c:v>
                </c:pt>
              </c:strCache>
            </c:strRef>
          </c:tx>
          <c:spPr>
            <a:ln w="6667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20"/>
            <c:spPr>
              <a:solidFill>
                <a:schemeClr val="tx1"/>
              </a:solidFill>
              <a:ln w="25400">
                <a:noFill/>
              </a:ln>
              <a:effectLst/>
            </c:spPr>
          </c:marker>
          <c:cat>
            <c:numRef>
              <c:f>'Experiment Data'!$N$16:$N$21</c:f>
              <c:numCache>
                <c:formatCode>General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</c:numCache>
            </c:numRef>
          </c:cat>
          <c:val>
            <c:numRef>
              <c:f>'Experiment Data'!$X$16:$X$21</c:f>
              <c:numCache>
                <c:formatCode>0.00</c:formatCode>
                <c:ptCount val="6"/>
                <c:pt idx="0">
                  <c:v>0</c:v>
                </c:pt>
                <c:pt idx="1">
                  <c:v>4.134794293985402E-2</c:v>
                </c:pt>
                <c:pt idx="2">
                  <c:v>0.10336985734959096</c:v>
                </c:pt>
                <c:pt idx="3">
                  <c:v>0.16539177175936318</c:v>
                </c:pt>
                <c:pt idx="4">
                  <c:v>0.25842464337398624</c:v>
                </c:pt>
                <c:pt idx="5">
                  <c:v>0.39280545792848098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732-004F-8A2B-A906093682E9}"/>
            </c:ext>
          </c:extLst>
        </c:ser>
        <c:ser>
          <c:idx val="5"/>
          <c:order val="3"/>
          <c:tx>
            <c:strRef>
              <c:f>'Experiment Data'!$P$15</c:f>
              <c:strCache>
                <c:ptCount val="1"/>
                <c:pt idx="0">
                  <c:v>C4 Blue</c:v>
                </c:pt>
              </c:strCache>
            </c:strRef>
          </c:tx>
          <c:spPr>
            <a:ln w="76200" cap="rnd">
              <a:solidFill>
                <a:srgbClr val="0432FF"/>
              </a:solidFill>
              <a:prstDash val="sysDot"/>
              <a:round/>
            </a:ln>
            <a:effectLst/>
          </c:spPr>
          <c:marker>
            <c:symbol val="diamond"/>
            <c:size val="20"/>
            <c:spPr>
              <a:solidFill>
                <a:srgbClr val="0432FF"/>
              </a:solidFill>
              <a:ln w="63500">
                <a:noFill/>
              </a:ln>
              <a:effectLst/>
            </c:spPr>
          </c:marker>
          <c:cat>
            <c:numRef>
              <c:f>'Experiment Data'!$N$16:$N$21</c:f>
              <c:numCache>
                <c:formatCode>General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</c:numCache>
            </c:numRef>
          </c:cat>
          <c:val>
            <c:numRef>
              <c:f>'Experiment Data'!$P$16:$P$21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8.9775561097260259E-2</c:v>
                </c:pt>
                <c:pt idx="3">
                  <c:v>0.14962593516209477</c:v>
                </c:pt>
                <c:pt idx="4">
                  <c:v>0.19950124688279869</c:v>
                </c:pt>
                <c:pt idx="5">
                  <c:v>0.19950124688279869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732-004F-8A2B-A90609368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050248"/>
        <c:axId val="379046968"/>
      </c:lineChart>
      <c:catAx>
        <c:axId val="379050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chemeClr val="tx1"/>
                    </a:solidFill>
                  </a:rPr>
                  <a:t>Time</a:t>
                </a:r>
                <a:r>
                  <a:rPr lang="en-US" sz="1600" b="1" baseline="0">
                    <a:solidFill>
                      <a:schemeClr val="tx1"/>
                    </a:solidFill>
                  </a:rPr>
                  <a:t> (minutes)</a:t>
                </a:r>
                <a:endParaRPr lang="en-US" sz="1600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698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046968"/>
        <c:crosses val="autoZero"/>
        <c:auto val="1"/>
        <c:lblAlgn val="ctr"/>
        <c:lblOffset val="100"/>
        <c:noMultiLvlLbl val="0"/>
      </c:catAx>
      <c:valAx>
        <c:axId val="379046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chemeClr val="tx1"/>
                    </a:solidFill>
                  </a:rPr>
                  <a:t>Mean % Change</a:t>
                </a:r>
                <a:r>
                  <a:rPr lang="en-US" sz="1600" b="1" baseline="0">
                    <a:solidFill>
                      <a:schemeClr val="tx1"/>
                    </a:solidFill>
                  </a:rPr>
                  <a:t> in Plant Weight</a:t>
                </a:r>
                <a:endParaRPr lang="en-US" sz="1600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762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050248"/>
        <c:crosses val="autoZero"/>
        <c:crossBetween val="midCat"/>
      </c:valAx>
      <c:spPr>
        <a:noFill/>
        <a:ln w="15875"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ysDot"/>
      <a:round/>
    </a:ln>
    <a:effectLst/>
  </c:spPr>
  <c:txPr>
    <a:bodyPr/>
    <a:lstStyle/>
    <a:p>
      <a:pPr>
        <a:defRPr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6"/>
          <c:order val="0"/>
          <c:tx>
            <c:strRef>
              <c:f>'Experiment Data'!$W$15</c:f>
              <c:strCache>
                <c:ptCount val="1"/>
                <c:pt idx="0">
                  <c:v>C3 Control</c:v>
                </c:pt>
              </c:strCache>
            </c:strRef>
          </c:tx>
          <c:spPr>
            <a:ln w="7620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circle"/>
            <c:size val="1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numRef>
              <c:f>'Experiment Data'!$N$16:$N$21</c:f>
              <c:numCache>
                <c:formatCode>General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</c:numCache>
            </c:numRef>
          </c:cat>
          <c:val>
            <c:numRef>
              <c:f>'Experiment Data'!$W$16:$W$21</c:f>
              <c:numCache>
                <c:formatCode>0.00</c:formatCode>
                <c:ptCount val="6"/>
                <c:pt idx="0">
                  <c:v>0</c:v>
                </c:pt>
                <c:pt idx="1">
                  <c:v>0.20202020202020202</c:v>
                </c:pt>
                <c:pt idx="2">
                  <c:v>0.40404040404040403</c:v>
                </c:pt>
                <c:pt idx="3">
                  <c:v>0.67340067340066956</c:v>
                </c:pt>
                <c:pt idx="4">
                  <c:v>1.0774410774410736</c:v>
                </c:pt>
                <c:pt idx="5">
                  <c:v>1.2794612794612756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5D4-784D-A3FC-86DC2B46C8A0}"/>
            </c:ext>
          </c:extLst>
        </c:ser>
        <c:ser>
          <c:idx val="4"/>
          <c:order val="1"/>
          <c:tx>
            <c:strRef>
              <c:f>'Experiment Data'!$S$15</c:f>
              <c:strCache>
                <c:ptCount val="1"/>
                <c:pt idx="0">
                  <c:v>C3 Red</c:v>
                </c:pt>
              </c:strCache>
            </c:strRef>
          </c:tx>
          <c:spPr>
            <a:ln w="76200" cap="rnd">
              <a:solidFill>
                <a:srgbClr val="FF0000"/>
              </a:solidFill>
              <a:prstDash val="lgDashDotDot"/>
              <a:round/>
            </a:ln>
            <a:effectLst/>
          </c:spPr>
          <c:marker>
            <c:symbol val="circle"/>
            <c:size val="1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dPt>
            <c:idx val="5"/>
            <c:marker>
              <c:symbol val="circle"/>
              <c:size val="15"/>
              <c:spPr>
                <a:solidFill>
                  <a:srgbClr val="FF0000"/>
                </a:solidFill>
                <a:ln w="9525">
                  <a:noFill/>
                </a:ln>
                <a:effectLst/>
              </c:spPr>
            </c:marker>
            <c:bubble3D val="0"/>
            <c:spPr>
              <a:ln w="76200" cap="rnd" cmpd="sng">
                <a:solidFill>
                  <a:srgbClr val="FF0000"/>
                </a:solidFill>
                <a:prstDash val="lgDashDot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95D4-784D-A3FC-86DC2B46C8A0}"/>
              </c:ext>
            </c:extLst>
          </c:dPt>
          <c:cat>
            <c:numRef>
              <c:f>'Experiment Data'!$N$16:$N$21</c:f>
              <c:numCache>
                <c:formatCode>General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</c:numCache>
            </c:numRef>
          </c:cat>
          <c:val>
            <c:numRef>
              <c:f>'Experiment Data'!$S$16:$S$21</c:f>
              <c:numCache>
                <c:formatCode>0.00</c:formatCode>
                <c:ptCount val="6"/>
                <c:pt idx="0">
                  <c:v>0</c:v>
                </c:pt>
                <c:pt idx="1">
                  <c:v>0.530503978779853</c:v>
                </c:pt>
                <c:pt idx="2">
                  <c:v>0.69628647214855799</c:v>
                </c:pt>
                <c:pt idx="3">
                  <c:v>0.89522546419100113</c:v>
                </c:pt>
                <c:pt idx="4">
                  <c:v>1.061007957559706</c:v>
                </c:pt>
                <c:pt idx="5">
                  <c:v>1.3594164456233495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5D4-784D-A3FC-86DC2B46C8A0}"/>
            </c:ext>
          </c:extLst>
        </c:ser>
        <c:ser>
          <c:idx val="7"/>
          <c:order val="2"/>
          <c:tx>
            <c:strRef>
              <c:f>'Experiment Data'!$X$15</c:f>
              <c:strCache>
                <c:ptCount val="1"/>
                <c:pt idx="0">
                  <c:v>C4 Control</c:v>
                </c:pt>
              </c:strCache>
            </c:strRef>
          </c:tx>
          <c:spPr>
            <a:ln w="63500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20"/>
            <c:spPr>
              <a:solidFill>
                <a:schemeClr val="tx1"/>
              </a:solidFill>
              <a:ln w="25400">
                <a:noFill/>
              </a:ln>
              <a:effectLst/>
            </c:spPr>
          </c:marker>
          <c:cat>
            <c:numRef>
              <c:f>'Experiment Data'!$N$16:$N$21</c:f>
              <c:numCache>
                <c:formatCode>General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</c:numCache>
            </c:numRef>
          </c:cat>
          <c:val>
            <c:numRef>
              <c:f>'Experiment Data'!$X$16:$X$21</c:f>
              <c:numCache>
                <c:formatCode>0.00</c:formatCode>
                <c:ptCount val="6"/>
                <c:pt idx="0">
                  <c:v>0</c:v>
                </c:pt>
                <c:pt idx="1">
                  <c:v>4.134794293985402E-2</c:v>
                </c:pt>
                <c:pt idx="2">
                  <c:v>0.10336985734959096</c:v>
                </c:pt>
                <c:pt idx="3">
                  <c:v>0.16539177175936318</c:v>
                </c:pt>
                <c:pt idx="4">
                  <c:v>0.25842464337398624</c:v>
                </c:pt>
                <c:pt idx="5">
                  <c:v>0.39280545792848098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5D4-784D-A3FC-86DC2B46C8A0}"/>
            </c:ext>
          </c:extLst>
        </c:ser>
        <c:ser>
          <c:idx val="5"/>
          <c:order val="3"/>
          <c:tx>
            <c:strRef>
              <c:f>'Experiment Data'!$T$15</c:f>
              <c:strCache>
                <c:ptCount val="1"/>
                <c:pt idx="0">
                  <c:v>C4 Red</c:v>
                </c:pt>
              </c:strCache>
            </c:strRef>
          </c:tx>
          <c:spPr>
            <a:ln w="76200" cap="rnd">
              <a:solidFill>
                <a:srgbClr val="FF0000"/>
              </a:solidFill>
              <a:prstDash val="lgDashDotDot"/>
              <a:round/>
            </a:ln>
            <a:effectLst/>
          </c:spPr>
          <c:marker>
            <c:symbol val="diamond"/>
            <c:size val="20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cat>
            <c:numRef>
              <c:f>'Experiment Data'!$N$16:$N$21</c:f>
              <c:numCache>
                <c:formatCode>General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</c:numCache>
            </c:numRef>
          </c:cat>
          <c:val>
            <c:numRef>
              <c:f>'Experiment Data'!$T$16:$T$21</c:f>
              <c:numCache>
                <c:formatCode>0.00</c:formatCode>
                <c:ptCount val="6"/>
                <c:pt idx="0">
                  <c:v>0</c:v>
                </c:pt>
                <c:pt idx="1">
                  <c:v>0.18488308863512654</c:v>
                </c:pt>
                <c:pt idx="2">
                  <c:v>0.31538879825991517</c:v>
                </c:pt>
                <c:pt idx="3">
                  <c:v>0.38064165307232806</c:v>
                </c:pt>
                <c:pt idx="4">
                  <c:v>0.44589450788472246</c:v>
                </c:pt>
                <c:pt idx="5">
                  <c:v>0.52202283849917319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5D4-784D-A3FC-86DC2B46C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050248"/>
        <c:axId val="379046968"/>
      </c:lineChart>
      <c:catAx>
        <c:axId val="379050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/>
                  <a:t>Time</a:t>
                </a:r>
                <a:r>
                  <a:rPr lang="en-US" sz="1600" b="1" baseline="0"/>
                  <a:t> (minutes)</a:t>
                </a:r>
                <a:endParaRPr lang="en-US" sz="16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698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046968"/>
        <c:crosses val="autoZero"/>
        <c:auto val="1"/>
        <c:lblAlgn val="ctr"/>
        <c:lblOffset val="100"/>
        <c:noMultiLvlLbl val="0"/>
      </c:catAx>
      <c:valAx>
        <c:axId val="379046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chemeClr val="tx1"/>
                    </a:solidFill>
                  </a:rPr>
                  <a:t>Mean % Change</a:t>
                </a:r>
                <a:r>
                  <a:rPr lang="en-US" sz="1600" b="1" baseline="0">
                    <a:solidFill>
                      <a:schemeClr val="tx1"/>
                    </a:solidFill>
                  </a:rPr>
                  <a:t> in Plant Weight</a:t>
                </a:r>
                <a:endParaRPr lang="en-US" sz="1600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762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050248"/>
        <c:crosses val="autoZero"/>
        <c:crossBetween val="midCat"/>
      </c:valAx>
      <c:spPr>
        <a:noFill/>
        <a:ln w="15875">
          <a:noFill/>
        </a:ln>
        <a:effectLst/>
      </c:spPr>
    </c:plotArea>
    <c:legend>
      <c:legendPos val="t"/>
      <c:layout>
        <c:manualLayout>
          <c:xMode val="edge"/>
          <c:yMode val="edge"/>
          <c:x val="0.2092715947196816"/>
          <c:y val="1.2107622463357759E-2"/>
          <c:w val="0.59169516380040765"/>
          <c:h val="5.34824827172428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ysDot"/>
      <a:round/>
    </a:ln>
    <a:effectLst/>
  </c:spPr>
  <c:txPr>
    <a:bodyPr/>
    <a:lstStyle/>
    <a:p>
      <a:pPr>
        <a:defRPr/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Mean summary data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Mean Volume Transpired</c:v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'Data for Chart 5'!$A$2:$N$2</c:f>
              <c:strCache>
                <c:ptCount val="14"/>
                <c:pt idx="0">
                  <c:v>C3 Control</c:v>
                </c:pt>
                <c:pt idx="1">
                  <c:v>C3 Dark</c:v>
                </c:pt>
                <c:pt idx="2">
                  <c:v>C3 Blue</c:v>
                </c:pt>
                <c:pt idx="3">
                  <c:v>C3 Green</c:v>
                </c:pt>
                <c:pt idx="4">
                  <c:v>C3 Red</c:v>
                </c:pt>
                <c:pt idx="5">
                  <c:v>C3 + Salt Water</c:v>
                </c:pt>
                <c:pt idx="6">
                  <c:v>C3 + Wind</c:v>
                </c:pt>
                <c:pt idx="7">
                  <c:v>C4 Control</c:v>
                </c:pt>
                <c:pt idx="8">
                  <c:v>C4 Dark</c:v>
                </c:pt>
                <c:pt idx="9">
                  <c:v>C4 Blue</c:v>
                </c:pt>
                <c:pt idx="10">
                  <c:v>C4 Green</c:v>
                </c:pt>
                <c:pt idx="11">
                  <c:v>C4 Red</c:v>
                </c:pt>
                <c:pt idx="12">
                  <c:v>C4 +  Salt Water</c:v>
                </c:pt>
                <c:pt idx="13">
                  <c:v>C4 + Wind</c:v>
                </c:pt>
              </c:strCache>
            </c:strRef>
          </c:cat>
          <c:val>
            <c:numRef>
              <c:f>'Data for Chart 5'!$A$3:$N$3</c:f>
              <c:numCache>
                <c:formatCode>General</c:formatCode>
                <c:ptCount val="14"/>
                <c:pt idx="0">
                  <c:v>3.1666666666666665</c:v>
                </c:pt>
                <c:pt idx="1">
                  <c:v>0.43333333333334662</c:v>
                </c:pt>
                <c:pt idx="2">
                  <c:v>1.8333333333333333</c:v>
                </c:pt>
                <c:pt idx="3">
                  <c:v>0.5</c:v>
                </c:pt>
                <c:pt idx="4">
                  <c:v>2.7333333333333392</c:v>
                </c:pt>
                <c:pt idx="5">
                  <c:v>1.0666666666666629</c:v>
                </c:pt>
                <c:pt idx="6">
                  <c:v>3.6666666666666665</c:v>
                </c:pt>
                <c:pt idx="7">
                  <c:v>1.2666666666666515</c:v>
                </c:pt>
                <c:pt idx="8">
                  <c:v>0.10000000000000379</c:v>
                </c:pt>
                <c:pt idx="9">
                  <c:v>0.66666666666666663</c:v>
                </c:pt>
                <c:pt idx="10">
                  <c:v>0.5</c:v>
                </c:pt>
                <c:pt idx="11">
                  <c:v>1.6000000000000039</c:v>
                </c:pt>
                <c:pt idx="12">
                  <c:v>0.66666666666666663</c:v>
                </c:pt>
                <c:pt idx="13">
                  <c:v>1.6666666666666667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11-A544-922B-A49E515CA58D}"/>
            </c:ext>
          </c:extLst>
        </c:ser>
        <c:ser>
          <c:idx val="1"/>
          <c:order val="1"/>
          <c:tx>
            <c:v>Mean % Weight Change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'Data for Chart 5'!$A$2:$N$2</c:f>
              <c:strCache>
                <c:ptCount val="14"/>
                <c:pt idx="0">
                  <c:v>C3 Control</c:v>
                </c:pt>
                <c:pt idx="1">
                  <c:v>C3 Dark</c:v>
                </c:pt>
                <c:pt idx="2">
                  <c:v>C3 Blue</c:v>
                </c:pt>
                <c:pt idx="3">
                  <c:v>C3 Green</c:v>
                </c:pt>
                <c:pt idx="4">
                  <c:v>C3 Red</c:v>
                </c:pt>
                <c:pt idx="5">
                  <c:v>C3 + Salt Water</c:v>
                </c:pt>
                <c:pt idx="6">
                  <c:v>C3 + Wind</c:v>
                </c:pt>
                <c:pt idx="7">
                  <c:v>C4 Control</c:v>
                </c:pt>
                <c:pt idx="8">
                  <c:v>C4 Dark</c:v>
                </c:pt>
                <c:pt idx="9">
                  <c:v>C4 Blue</c:v>
                </c:pt>
                <c:pt idx="10">
                  <c:v>C4 Green</c:v>
                </c:pt>
                <c:pt idx="11">
                  <c:v>C4 Red</c:v>
                </c:pt>
                <c:pt idx="12">
                  <c:v>C4 +  Salt Water</c:v>
                </c:pt>
                <c:pt idx="13">
                  <c:v>C4 + Wind</c:v>
                </c:pt>
              </c:strCache>
            </c:strRef>
          </c:cat>
          <c:val>
            <c:numRef>
              <c:f>'Data for Chart 5'!$A$4:$N$4</c:f>
              <c:numCache>
                <c:formatCode>General</c:formatCode>
                <c:ptCount val="14"/>
                <c:pt idx="0">
                  <c:v>1.3175338561949725</c:v>
                </c:pt>
                <c:pt idx="1">
                  <c:v>0.17216324063639057</c:v>
                </c:pt>
                <c:pt idx="2">
                  <c:v>0.74047709422652719</c:v>
                </c:pt>
                <c:pt idx="3">
                  <c:v>0.17240668660546957</c:v>
                </c:pt>
                <c:pt idx="4">
                  <c:v>1.4077119453508422</c:v>
                </c:pt>
                <c:pt idx="5">
                  <c:v>0.38594366958713483</c:v>
                </c:pt>
                <c:pt idx="6">
                  <c:v>1.4555384887870904</c:v>
                </c:pt>
                <c:pt idx="7">
                  <c:v>0.39765623116811949</c:v>
                </c:pt>
                <c:pt idx="8">
                  <c:v>3.1149296444893726E-2</c:v>
                </c:pt>
                <c:pt idx="9">
                  <c:v>0.19485090749145914</c:v>
                </c:pt>
                <c:pt idx="10">
                  <c:v>0.17037429059157919</c:v>
                </c:pt>
                <c:pt idx="11">
                  <c:v>0.50688969606602541</c:v>
                </c:pt>
                <c:pt idx="12">
                  <c:v>0.19392228831219704</c:v>
                </c:pt>
                <c:pt idx="13">
                  <c:v>0.5064913023413693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11-A544-922B-A49E515CA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7688048"/>
        <c:axId val="1177080544"/>
      </c:barChart>
      <c:catAx>
        <c:axId val="113768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7080544"/>
        <c:crosses val="autoZero"/>
        <c:auto val="1"/>
        <c:lblAlgn val="ctr"/>
        <c:lblOffset val="100"/>
        <c:noMultiLvlLbl val="0"/>
      </c:catAx>
      <c:valAx>
        <c:axId val="1177080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768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CD833B3-0C2F-D943-B947-62601CA5DF75}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41B7D3F-0044-DA44-A6F1-F8D62B6E5FED}">
  <sheetPr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92E57C2-3396-8B48-9EDE-BB3E59744D7B}">
  <sheetPr/>
  <sheetViews>
    <sheetView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AE4553B-CF84-274A-AB44-9F17BB666D99}">
  <sheetPr/>
  <sheetViews>
    <sheetView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A9DA35F-B8D2-6D4B-B044-2BDF0437E3D6}">
  <sheetPr/>
  <sheetViews>
    <sheetView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F933691-F278-8A4D-B318-11FD843A2963}">
  <sheetPr/>
  <sheetViews>
    <sheetView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88C9D9E-C969-3A4B-9149-1B7FFE1227FA}">
  <sheetPr/>
  <sheetViews>
    <sheetView zoomScale="12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41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B1AB3A-AAA7-6946-8164-676C6C03615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41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C187EA-8309-1D45-99C3-4C34053884B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41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A7C5B1-6155-214E-B905-C477657AA78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41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8F2F0A7-B8CC-884B-8305-E2B101956FB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741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927ACD-3B18-584A-A974-0BBFF147360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741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4F0F7AA-8877-A24A-933D-21E3C39E30E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71393" cy="628754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A97C26A-11CE-F542-BDCA-7A790122928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51128-CE34-485D-AF74-6A61543ED063}">
  <dimension ref="A1:AK48"/>
  <sheetViews>
    <sheetView tabSelected="1" topLeftCell="B1" zoomScale="80" zoomScaleNormal="80" workbookViewId="0">
      <selection activeCell="O17" sqref="O17"/>
    </sheetView>
  </sheetViews>
  <sheetFormatPr baseColWidth="10" defaultColWidth="8.83203125" defaultRowHeight="15" x14ac:dyDescent="0.2"/>
  <cols>
    <col min="1" max="1" width="24.1640625" customWidth="1"/>
    <col min="2" max="2" width="12.1640625" customWidth="1"/>
    <col min="3" max="3" width="11.6640625" customWidth="1"/>
    <col min="4" max="4" width="11.83203125" customWidth="1"/>
    <col min="5" max="5" width="12.1640625" customWidth="1"/>
    <col min="6" max="6" width="16" customWidth="1"/>
    <col min="7" max="7" width="12.33203125" customWidth="1"/>
    <col min="8" max="9" width="11.83203125" customWidth="1"/>
    <col min="10" max="10" width="17.6640625" customWidth="1"/>
    <col min="11" max="11" width="18.1640625" customWidth="1"/>
    <col min="12" max="12" width="18" customWidth="1"/>
    <col min="13" max="13" width="18.1640625" customWidth="1"/>
    <col min="14" max="14" width="18.5" customWidth="1"/>
    <col min="15" max="15" width="17.83203125" customWidth="1"/>
    <col min="16" max="16" width="19.33203125" customWidth="1"/>
    <col min="17" max="17" width="18.83203125" customWidth="1"/>
    <col min="18" max="18" width="16.1640625" customWidth="1"/>
    <col min="19" max="19" width="16.33203125" customWidth="1"/>
    <col min="20" max="20" width="16.6640625" customWidth="1"/>
    <col min="21" max="21" width="16.5" customWidth="1"/>
    <col min="22" max="22" width="16" customWidth="1"/>
    <col min="23" max="23" width="15.6640625" customWidth="1"/>
    <col min="24" max="24" width="15.5" customWidth="1"/>
    <col min="25" max="25" width="16.33203125" customWidth="1"/>
    <col min="26" max="26" width="9.6640625" customWidth="1"/>
    <col min="27" max="27" width="9.83203125" customWidth="1"/>
    <col min="28" max="28" width="10.5" customWidth="1"/>
    <col min="29" max="29" width="10.33203125" customWidth="1"/>
    <col min="30" max="30" width="10.6640625" customWidth="1"/>
    <col min="31" max="31" width="11.6640625" customWidth="1"/>
    <col min="32" max="32" width="10.6640625" customWidth="1"/>
    <col min="33" max="33" width="10.1640625" customWidth="1"/>
  </cols>
  <sheetData>
    <row r="1" spans="1:37" x14ac:dyDescent="0.2">
      <c r="A1" s="4" t="s">
        <v>23</v>
      </c>
    </row>
    <row r="2" spans="1:37" x14ac:dyDescent="0.2">
      <c r="A2" t="s">
        <v>0</v>
      </c>
      <c r="B2" t="s">
        <v>1</v>
      </c>
      <c r="C2" t="s">
        <v>1</v>
      </c>
      <c r="D2" t="s">
        <v>1</v>
      </c>
      <c r="E2" t="s">
        <v>2</v>
      </c>
      <c r="F2" t="s">
        <v>2</v>
      </c>
      <c r="G2" t="s">
        <v>2</v>
      </c>
      <c r="H2" t="s">
        <v>4</v>
      </c>
      <c r="I2" t="s">
        <v>4</v>
      </c>
      <c r="J2" t="s">
        <v>4</v>
      </c>
      <c r="K2" t="s">
        <v>3</v>
      </c>
      <c r="L2" t="s">
        <v>3</v>
      </c>
      <c r="M2" t="s">
        <v>3</v>
      </c>
      <c r="N2" t="s">
        <v>6</v>
      </c>
      <c r="O2" t="s">
        <v>6</v>
      </c>
      <c r="P2" t="s">
        <v>6</v>
      </c>
      <c r="Q2" t="s">
        <v>5</v>
      </c>
      <c r="R2" t="s">
        <v>5</v>
      </c>
      <c r="S2" t="s">
        <v>5</v>
      </c>
      <c r="T2" t="s">
        <v>8</v>
      </c>
      <c r="U2" t="s">
        <v>8</v>
      </c>
      <c r="V2" t="s">
        <v>8</v>
      </c>
      <c r="W2" t="s">
        <v>7</v>
      </c>
      <c r="X2" t="s">
        <v>7</v>
      </c>
      <c r="Y2" t="s">
        <v>7</v>
      </c>
      <c r="AF2" t="s">
        <v>9</v>
      </c>
      <c r="AG2" t="s">
        <v>9</v>
      </c>
      <c r="AH2" t="s">
        <v>9</v>
      </c>
      <c r="AI2" t="s">
        <v>10</v>
      </c>
      <c r="AJ2" t="s">
        <v>10</v>
      </c>
      <c r="AK2" t="s">
        <v>10</v>
      </c>
    </row>
    <row r="3" spans="1:37" x14ac:dyDescent="0.2">
      <c r="A3">
        <v>0</v>
      </c>
      <c r="B3" s="1">
        <v>229</v>
      </c>
      <c r="C3" s="1">
        <v>223</v>
      </c>
      <c r="D3" s="1">
        <v>290.5</v>
      </c>
      <c r="E3" s="1">
        <v>302</v>
      </c>
      <c r="F3" s="1">
        <v>353.2</v>
      </c>
      <c r="G3" s="1">
        <v>312.2</v>
      </c>
      <c r="H3" s="1">
        <v>232.4</v>
      </c>
      <c r="I3" s="1">
        <v>267</v>
      </c>
      <c r="J3" s="1">
        <v>244.8</v>
      </c>
      <c r="K3" s="1">
        <v>317</v>
      </c>
      <c r="L3" s="1">
        <v>380</v>
      </c>
      <c r="M3" s="1">
        <v>305.5</v>
      </c>
      <c r="N3" s="1">
        <v>261</v>
      </c>
      <c r="O3" s="1">
        <v>314.5</v>
      </c>
      <c r="P3" s="1">
        <v>300</v>
      </c>
      <c r="Q3" s="1">
        <v>292</v>
      </c>
      <c r="R3" s="1">
        <v>273</v>
      </c>
      <c r="S3" s="1">
        <v>319</v>
      </c>
      <c r="T3" s="2">
        <v>224.4</v>
      </c>
      <c r="U3" s="2">
        <v>171</v>
      </c>
      <c r="V3" s="2">
        <v>207.8</v>
      </c>
      <c r="W3" s="1">
        <v>246.5</v>
      </c>
      <c r="X3" s="1">
        <v>310</v>
      </c>
      <c r="Y3" s="1">
        <v>363</v>
      </c>
      <c r="AF3" s="1">
        <v>230</v>
      </c>
      <c r="AG3" s="1">
        <v>223</v>
      </c>
      <c r="AH3" s="1">
        <v>290.3</v>
      </c>
      <c r="AI3" s="1">
        <v>302</v>
      </c>
      <c r="AJ3" s="1">
        <v>353.3</v>
      </c>
      <c r="AK3" s="1">
        <v>312.2</v>
      </c>
    </row>
    <row r="4" spans="1:37" x14ac:dyDescent="0.2">
      <c r="A4">
        <v>20</v>
      </c>
      <c r="B4" s="1">
        <v>228.5</v>
      </c>
      <c r="C4" s="1">
        <v>222.5</v>
      </c>
      <c r="D4" s="1">
        <v>290</v>
      </c>
      <c r="E4" s="1">
        <v>301.8</v>
      </c>
      <c r="F4" s="1">
        <v>353</v>
      </c>
      <c r="G4" s="1">
        <v>312.2</v>
      </c>
      <c r="H4" s="1">
        <v>232</v>
      </c>
      <c r="I4" s="1">
        <v>266.60000000000002</v>
      </c>
      <c r="J4" s="1">
        <v>244.4</v>
      </c>
      <c r="K4" s="1">
        <v>317</v>
      </c>
      <c r="L4" s="1">
        <v>380</v>
      </c>
      <c r="M4" s="1">
        <v>305.5</v>
      </c>
      <c r="N4" s="1">
        <v>260.5</v>
      </c>
      <c r="O4" s="1">
        <v>314.5</v>
      </c>
      <c r="P4" s="1">
        <v>300</v>
      </c>
      <c r="Q4" s="1">
        <v>292</v>
      </c>
      <c r="R4" s="1">
        <v>273</v>
      </c>
      <c r="S4" s="1">
        <v>318.5</v>
      </c>
      <c r="T4" s="2">
        <v>224</v>
      </c>
      <c r="U4" s="2">
        <v>169</v>
      </c>
      <c r="V4" s="2">
        <v>207</v>
      </c>
      <c r="W4" s="1">
        <v>246.3</v>
      </c>
      <c r="X4" s="1">
        <v>309.5</v>
      </c>
      <c r="Y4" s="1">
        <v>362</v>
      </c>
      <c r="AF4" s="1">
        <v>229.9</v>
      </c>
      <c r="AG4" s="1">
        <v>222.7</v>
      </c>
      <c r="AH4" s="1">
        <v>290</v>
      </c>
      <c r="AI4" s="1">
        <v>302</v>
      </c>
      <c r="AJ4" s="1">
        <v>353.2</v>
      </c>
      <c r="AK4" s="1">
        <v>312.2</v>
      </c>
    </row>
    <row r="5" spans="1:37" x14ac:dyDescent="0.2">
      <c r="A5">
        <v>40</v>
      </c>
      <c r="B5" s="1">
        <v>228</v>
      </c>
      <c r="C5" s="1">
        <v>222</v>
      </c>
      <c r="D5" s="1">
        <v>289.5</v>
      </c>
      <c r="E5" s="1">
        <v>301.60000000000002</v>
      </c>
      <c r="F5" s="1">
        <v>353</v>
      </c>
      <c r="G5" s="1">
        <v>311.8</v>
      </c>
      <c r="H5" s="1">
        <v>231.8</v>
      </c>
      <c r="I5" s="1">
        <v>266.39999999999998</v>
      </c>
      <c r="J5" s="1">
        <v>244</v>
      </c>
      <c r="K5" s="1">
        <v>316.5</v>
      </c>
      <c r="L5" s="1">
        <v>379.6</v>
      </c>
      <c r="M5" s="1">
        <v>305.5</v>
      </c>
      <c r="N5" s="1">
        <v>260.5</v>
      </c>
      <c r="O5" s="1">
        <v>314</v>
      </c>
      <c r="P5" s="1">
        <v>300</v>
      </c>
      <c r="Q5" s="1">
        <v>291.5</v>
      </c>
      <c r="R5" s="1">
        <v>273</v>
      </c>
      <c r="S5" s="1">
        <v>318.5</v>
      </c>
      <c r="T5" s="2">
        <v>223.6</v>
      </c>
      <c r="U5" s="2">
        <v>168.8</v>
      </c>
      <c r="V5" s="2">
        <v>206.6</v>
      </c>
      <c r="W5" s="1">
        <v>246.1</v>
      </c>
      <c r="X5" s="1">
        <v>309</v>
      </c>
      <c r="Y5" s="1">
        <v>361.5</v>
      </c>
      <c r="AF5" s="1">
        <v>229.9</v>
      </c>
      <c r="AG5" s="1">
        <v>222.7</v>
      </c>
      <c r="AH5" s="1">
        <v>289.8</v>
      </c>
      <c r="AI5" s="1">
        <v>302</v>
      </c>
      <c r="AJ5" s="1">
        <v>353.2</v>
      </c>
      <c r="AK5" s="1">
        <v>312.10000000000002</v>
      </c>
    </row>
    <row r="6" spans="1:37" x14ac:dyDescent="0.2">
      <c r="A6">
        <v>60</v>
      </c>
      <c r="B6" s="1">
        <v>227</v>
      </c>
      <c r="C6" s="1">
        <v>221.5</v>
      </c>
      <c r="D6" s="1">
        <v>289</v>
      </c>
      <c r="E6" s="1">
        <v>301.3</v>
      </c>
      <c r="F6" s="1">
        <v>352.7</v>
      </c>
      <c r="G6" s="1">
        <v>311.8</v>
      </c>
      <c r="H6" s="1">
        <v>231.4</v>
      </c>
      <c r="I6" s="1">
        <v>265.8</v>
      </c>
      <c r="J6" s="1">
        <v>243.6</v>
      </c>
      <c r="K6" s="1">
        <v>316.5</v>
      </c>
      <c r="L6" s="1">
        <v>379.5</v>
      </c>
      <c r="M6" s="1">
        <v>305</v>
      </c>
      <c r="N6" s="1">
        <v>260.5</v>
      </c>
      <c r="O6" s="1">
        <v>314</v>
      </c>
      <c r="P6" s="1">
        <v>300</v>
      </c>
      <c r="Q6" s="1">
        <v>291.5</v>
      </c>
      <c r="R6" s="1">
        <v>273</v>
      </c>
      <c r="S6" s="1">
        <v>318.5</v>
      </c>
      <c r="T6" s="2">
        <v>223.4</v>
      </c>
      <c r="U6" s="2">
        <v>168.4</v>
      </c>
      <c r="V6" s="2">
        <v>206</v>
      </c>
      <c r="W6" s="1">
        <v>246</v>
      </c>
      <c r="X6" s="1">
        <v>308.5</v>
      </c>
      <c r="Y6" s="1">
        <v>361.5</v>
      </c>
      <c r="AF6" s="1">
        <v>229.9</v>
      </c>
      <c r="AG6" s="1">
        <v>222.6</v>
      </c>
      <c r="AH6" s="1">
        <v>289.8</v>
      </c>
      <c r="AI6" s="1">
        <v>302</v>
      </c>
      <c r="AJ6" s="1">
        <v>353.2</v>
      </c>
      <c r="AK6" s="1">
        <v>312.10000000000002</v>
      </c>
    </row>
    <row r="7" spans="1:37" x14ac:dyDescent="0.2">
      <c r="A7">
        <v>80</v>
      </c>
      <c r="B7" s="1">
        <v>225.5</v>
      </c>
      <c r="C7" s="1">
        <v>221</v>
      </c>
      <c r="D7" s="1">
        <v>288</v>
      </c>
      <c r="E7" s="1">
        <v>301</v>
      </c>
      <c r="F7" s="1">
        <v>352.6</v>
      </c>
      <c r="G7" s="1">
        <v>311.3</v>
      </c>
      <c r="H7" s="1">
        <v>231.2</v>
      </c>
      <c r="I7" s="1">
        <v>265.60000000000002</v>
      </c>
      <c r="J7" s="1">
        <v>243.2</v>
      </c>
      <c r="K7" s="1">
        <v>316.5</v>
      </c>
      <c r="L7" s="1">
        <v>379</v>
      </c>
      <c r="M7" s="1">
        <v>305</v>
      </c>
      <c r="N7" s="1">
        <v>260.5</v>
      </c>
      <c r="O7" s="1">
        <v>314</v>
      </c>
      <c r="P7" s="1">
        <v>300</v>
      </c>
      <c r="Q7" s="1">
        <v>291.5</v>
      </c>
      <c r="R7" s="1">
        <v>272.5</v>
      </c>
      <c r="S7" s="1">
        <v>318.5</v>
      </c>
      <c r="T7" s="2">
        <v>223</v>
      </c>
      <c r="U7" s="2">
        <v>168</v>
      </c>
      <c r="V7" s="2">
        <v>205.8</v>
      </c>
      <c r="W7" s="1">
        <v>246</v>
      </c>
      <c r="X7" s="1">
        <v>308.39999999999998</v>
      </c>
      <c r="Y7" s="1">
        <v>361</v>
      </c>
      <c r="AF7" s="1">
        <v>229.7</v>
      </c>
      <c r="AG7" s="1">
        <v>222.6</v>
      </c>
      <c r="AH7" s="1">
        <v>289.8</v>
      </c>
      <c r="AI7" s="1">
        <v>302</v>
      </c>
      <c r="AJ7" s="1">
        <v>353.2</v>
      </c>
      <c r="AK7" s="1">
        <v>312.10000000000002</v>
      </c>
    </row>
    <row r="8" spans="1:37" x14ac:dyDescent="0.2">
      <c r="A8">
        <v>100</v>
      </c>
      <c r="B8" s="1">
        <v>225</v>
      </c>
      <c r="C8" s="1">
        <v>220</v>
      </c>
      <c r="D8" s="1">
        <v>288</v>
      </c>
      <c r="E8" s="1">
        <v>300.8</v>
      </c>
      <c r="F8" s="1">
        <v>352.2</v>
      </c>
      <c r="G8" s="1">
        <v>310.60000000000002</v>
      </c>
      <c r="H8" s="1">
        <v>230.6</v>
      </c>
      <c r="I8" s="1">
        <v>265.10000000000002</v>
      </c>
      <c r="J8" s="1">
        <v>243</v>
      </c>
      <c r="K8" s="1">
        <v>316.5</v>
      </c>
      <c r="L8" s="1">
        <v>379</v>
      </c>
      <c r="M8" s="1">
        <v>305</v>
      </c>
      <c r="N8" s="1">
        <v>260.5</v>
      </c>
      <c r="O8" s="1">
        <v>314</v>
      </c>
      <c r="P8" s="1">
        <v>299.5</v>
      </c>
      <c r="Q8" s="1">
        <v>291.5</v>
      </c>
      <c r="R8" s="1">
        <v>272.5</v>
      </c>
      <c r="S8" s="1">
        <v>318.5</v>
      </c>
      <c r="T8" s="2">
        <v>222</v>
      </c>
      <c r="U8" s="2">
        <v>167.5</v>
      </c>
      <c r="V8" s="2">
        <v>205.5</v>
      </c>
      <c r="W8" s="1">
        <v>245.7</v>
      </c>
      <c r="X8" s="1">
        <v>308</v>
      </c>
      <c r="Y8" s="1">
        <v>361</v>
      </c>
      <c r="AF8" s="1">
        <v>229.7</v>
      </c>
      <c r="AG8" s="1">
        <v>222.6</v>
      </c>
      <c r="AH8" s="1">
        <v>289.7</v>
      </c>
      <c r="AI8" s="1">
        <v>301.89999999999998</v>
      </c>
      <c r="AJ8" s="1">
        <v>353.2</v>
      </c>
      <c r="AK8" s="1">
        <v>312.10000000000002</v>
      </c>
    </row>
    <row r="9" spans="1:37" x14ac:dyDescent="0.2">
      <c r="A9" t="s">
        <v>15</v>
      </c>
      <c r="B9" s="1">
        <f>ABS(B8-B3)</f>
        <v>4</v>
      </c>
      <c r="C9" s="1">
        <f>ABS(C8-C3)</f>
        <v>3</v>
      </c>
      <c r="D9" s="1">
        <f>ABS(D8-D3)</f>
        <v>2.5</v>
      </c>
      <c r="E9" s="1">
        <f>ABS(E8-E3)</f>
        <v>1.1999999999999886</v>
      </c>
      <c r="F9" s="1">
        <f>ABS(F8-F3)</f>
        <v>1</v>
      </c>
      <c r="G9" s="1">
        <f>ABS(G8-G3)</f>
        <v>1.5999999999999659</v>
      </c>
      <c r="H9" s="1">
        <f>ABS(H8-H3)</f>
        <v>1.8000000000000114</v>
      </c>
      <c r="I9" s="1">
        <f t="shared" ref="I9:AK9" si="0">ABS(I8-I3)</f>
        <v>1.8999999999999773</v>
      </c>
      <c r="J9" s="1">
        <f t="shared" si="0"/>
        <v>1.8000000000000114</v>
      </c>
      <c r="K9" s="1">
        <f t="shared" si="0"/>
        <v>0.5</v>
      </c>
      <c r="L9" s="1">
        <f t="shared" si="0"/>
        <v>1</v>
      </c>
      <c r="M9" s="1">
        <f t="shared" si="0"/>
        <v>0.5</v>
      </c>
      <c r="N9" s="1">
        <f t="shared" si="0"/>
        <v>0.5</v>
      </c>
      <c r="O9" s="1">
        <f t="shared" si="0"/>
        <v>0.5</v>
      </c>
      <c r="P9" s="1">
        <f t="shared" si="0"/>
        <v>0.5</v>
      </c>
      <c r="Q9" s="1">
        <f t="shared" si="0"/>
        <v>0.5</v>
      </c>
      <c r="R9" s="1">
        <f t="shared" si="0"/>
        <v>0.5</v>
      </c>
      <c r="S9" s="1">
        <f t="shared" si="0"/>
        <v>0.5</v>
      </c>
      <c r="T9" s="1">
        <f t="shared" si="0"/>
        <v>2.4000000000000057</v>
      </c>
      <c r="U9" s="1">
        <f t="shared" si="0"/>
        <v>3.5</v>
      </c>
      <c r="V9" s="1">
        <f t="shared" si="0"/>
        <v>2.3000000000000114</v>
      </c>
      <c r="W9" s="1">
        <f t="shared" si="0"/>
        <v>0.80000000000001137</v>
      </c>
      <c r="X9" s="1">
        <f t="shared" si="0"/>
        <v>2</v>
      </c>
      <c r="Y9" s="1">
        <f t="shared" si="0"/>
        <v>2</v>
      </c>
      <c r="AF9" s="1">
        <f t="shared" si="0"/>
        <v>0.30000000000001137</v>
      </c>
      <c r="AG9" s="1">
        <f t="shared" si="0"/>
        <v>0.40000000000000568</v>
      </c>
      <c r="AH9" s="1">
        <f t="shared" si="0"/>
        <v>0.60000000000002274</v>
      </c>
      <c r="AI9" s="1">
        <f t="shared" si="0"/>
        <v>0.10000000000002274</v>
      </c>
      <c r="AJ9" s="1">
        <f t="shared" si="0"/>
        <v>0.10000000000002274</v>
      </c>
      <c r="AK9" s="1">
        <f t="shared" si="0"/>
        <v>9.9999999999965894E-2</v>
      </c>
    </row>
    <row r="10" spans="1:37" x14ac:dyDescent="0.2">
      <c r="A10" t="s">
        <v>16</v>
      </c>
      <c r="B10" s="1">
        <f>(((B3-B8)/B3))*100</f>
        <v>1.7467248908296942</v>
      </c>
      <c r="C10" s="1">
        <f>(((C3-C8)/C3))*100</f>
        <v>1.3452914798206279</v>
      </c>
      <c r="D10" s="1">
        <f>(((D3-D8)/D3))*100</f>
        <v>0.86058519793459543</v>
      </c>
      <c r="E10" s="1">
        <f>(((E3-E8)/E3))*100</f>
        <v>0.3973509933774797</v>
      </c>
      <c r="F10" s="1">
        <f>(((F3-F8)/F3))*100</f>
        <v>0.28312570781426954</v>
      </c>
      <c r="G10" s="1">
        <f>(((G3-G8)/G3))*100</f>
        <v>0.51249199231260922</v>
      </c>
      <c r="H10" s="1">
        <f>((H3-H8)/H3)*100</f>
        <v>0.77452667814114085</v>
      </c>
      <c r="I10" s="1">
        <f t="shared" ref="I10:AK10" si="1">(((I3-I8)/I3))*100</f>
        <v>0.71161048689137729</v>
      </c>
      <c r="J10" s="1">
        <f t="shared" si="1"/>
        <v>0.73529411764706343</v>
      </c>
      <c r="K10" s="1">
        <f t="shared" si="1"/>
        <v>0.15772870662460567</v>
      </c>
      <c r="L10" s="1">
        <f t="shared" si="1"/>
        <v>0.26315789473684209</v>
      </c>
      <c r="M10" s="1">
        <f t="shared" si="1"/>
        <v>0.16366612111292964</v>
      </c>
      <c r="N10" s="1">
        <f t="shared" si="1"/>
        <v>0.19157088122605362</v>
      </c>
      <c r="O10" s="1">
        <f t="shared" si="1"/>
        <v>0.1589825119236884</v>
      </c>
      <c r="P10" s="1">
        <f t="shared" si="1"/>
        <v>0.16666666666666669</v>
      </c>
      <c r="Q10" s="1">
        <f t="shared" si="1"/>
        <v>0.17123287671232876</v>
      </c>
      <c r="R10" s="1">
        <f t="shared" si="1"/>
        <v>0.18315018315018314</v>
      </c>
      <c r="S10" s="1">
        <f t="shared" si="1"/>
        <v>0.15673981191222569</v>
      </c>
      <c r="T10" s="1">
        <f t="shared" si="1"/>
        <v>1.0695187165775426</v>
      </c>
      <c r="U10" s="1">
        <f t="shared" si="1"/>
        <v>2.0467836257309941</v>
      </c>
      <c r="V10" s="1">
        <f t="shared" si="1"/>
        <v>1.1068334937439901</v>
      </c>
      <c r="W10" s="1">
        <f t="shared" si="1"/>
        <v>0.32454361054767195</v>
      </c>
      <c r="X10" s="1">
        <f t="shared" si="1"/>
        <v>0.64516129032258063</v>
      </c>
      <c r="Y10" s="1">
        <f t="shared" si="1"/>
        <v>0.55096418732782371</v>
      </c>
      <c r="AF10" s="1">
        <f t="shared" si="1"/>
        <v>0.13043478260870059</v>
      </c>
      <c r="AG10" s="1">
        <f t="shared" si="1"/>
        <v>0.17937219730941958</v>
      </c>
      <c r="AH10" s="1">
        <f t="shared" si="1"/>
        <v>0.20668274199105158</v>
      </c>
      <c r="AI10" s="1">
        <f t="shared" si="1"/>
        <v>3.3112582781464485E-2</v>
      </c>
      <c r="AJ10" s="1">
        <f t="shared" si="1"/>
        <v>2.8304557033688855E-2</v>
      </c>
      <c r="AK10" s="1">
        <f t="shared" si="1"/>
        <v>3.2030749519527835E-2</v>
      </c>
    </row>
    <row r="14" spans="1:37" x14ac:dyDescent="0.2">
      <c r="A14" s="4" t="s">
        <v>22</v>
      </c>
      <c r="N14" s="4" t="s">
        <v>21</v>
      </c>
    </row>
    <row r="15" spans="1:37" x14ac:dyDescent="0.2">
      <c r="A15" t="s">
        <v>0</v>
      </c>
      <c r="B15" t="s">
        <v>4</v>
      </c>
      <c r="C15" t="s">
        <v>3</v>
      </c>
      <c r="D15" t="s">
        <v>6</v>
      </c>
      <c r="E15" t="s">
        <v>5</v>
      </c>
      <c r="F15" t="s">
        <v>8</v>
      </c>
      <c r="G15" t="s">
        <v>7</v>
      </c>
      <c r="H15" t="s">
        <v>11</v>
      </c>
      <c r="I15" t="s">
        <v>12</v>
      </c>
      <c r="J15" s="1" t="s">
        <v>25</v>
      </c>
      <c r="K15" s="1" t="s">
        <v>26</v>
      </c>
      <c r="N15" t="s">
        <v>0</v>
      </c>
      <c r="O15" t="s">
        <v>4</v>
      </c>
      <c r="P15" t="s">
        <v>3</v>
      </c>
      <c r="Q15" t="s">
        <v>6</v>
      </c>
      <c r="R15" t="s">
        <v>5</v>
      </c>
      <c r="S15" t="s">
        <v>8</v>
      </c>
      <c r="T15" t="s">
        <v>7</v>
      </c>
      <c r="U15" t="s">
        <v>11</v>
      </c>
      <c r="V15" t="s">
        <v>12</v>
      </c>
      <c r="W15" s="1" t="s">
        <v>25</v>
      </c>
      <c r="X15" s="1" t="s">
        <v>26</v>
      </c>
    </row>
    <row r="16" spans="1:37" x14ac:dyDescent="0.2">
      <c r="A16">
        <v>0</v>
      </c>
      <c r="B16" s="1">
        <f>AVERAGE(H3:J3)</f>
        <v>248.06666666666669</v>
      </c>
      <c r="C16" s="1">
        <f>AVERAGE(K3:M3)</f>
        <v>334.16666666666669</v>
      </c>
      <c r="D16" s="1">
        <f>AVERAGE(N3:P3)</f>
        <v>291.83333333333331</v>
      </c>
      <c r="E16" s="1">
        <f>AVERAGE(Q3:S3)</f>
        <v>294.66666666666669</v>
      </c>
      <c r="F16" s="1">
        <f>AVERAGE(T3:V3)</f>
        <v>201.06666666666669</v>
      </c>
      <c r="G16" s="1">
        <f>AVERAGE(W3:Y3)</f>
        <v>306.5</v>
      </c>
      <c r="H16" s="1">
        <f>AVERAGE(AF3:AH3)</f>
        <v>247.76666666666665</v>
      </c>
      <c r="I16" s="1">
        <f>AVERAGE(AI3:AK3)</f>
        <v>322.5</v>
      </c>
      <c r="J16" s="1">
        <f>AVERAGE(B3:D3)</f>
        <v>247.5</v>
      </c>
      <c r="K16" s="1">
        <f>AVERAGE(E3:G3)</f>
        <v>322.4666666666667</v>
      </c>
      <c r="N16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</row>
    <row r="17" spans="1:24" x14ac:dyDescent="0.2">
      <c r="A17">
        <v>20</v>
      </c>
      <c r="B17" s="1">
        <f>AVERAGE(H4:J4)</f>
        <v>247.66666666666666</v>
      </c>
      <c r="C17" s="1">
        <f>AVERAGE(K4:M4)</f>
        <v>334.16666666666669</v>
      </c>
      <c r="D17" s="1">
        <f>AVERAGE(N4:P4)</f>
        <v>291.66666666666669</v>
      </c>
      <c r="E17" s="1">
        <f>AVERAGE(Q4:S4)</f>
        <v>294.5</v>
      </c>
      <c r="F17" s="1">
        <f>AVERAGE(T4:V4)</f>
        <v>200</v>
      </c>
      <c r="G17" s="1">
        <f>AVERAGE(W4:Y4)</f>
        <v>305.93333333333334</v>
      </c>
      <c r="H17" s="1">
        <f>AVERAGE(AF4:AH4)</f>
        <v>247.53333333333333</v>
      </c>
      <c r="I17" s="1">
        <f>AVERAGE(AI4:AK4)</f>
        <v>322.4666666666667</v>
      </c>
      <c r="J17" s="1">
        <f>AVERAGE(B4:D4)</f>
        <v>247</v>
      </c>
      <c r="K17" s="1">
        <f>AVERAGE(E4:G4)</f>
        <v>322.33333333333331</v>
      </c>
      <c r="N17">
        <v>20</v>
      </c>
      <c r="O17" s="1">
        <f>(($B$16-B17)/($B$16))*100</f>
        <v>0.16124697661920212</v>
      </c>
      <c r="P17" s="1">
        <f>(($C$16-C17)/($C$16))*100</f>
        <v>0</v>
      </c>
      <c r="Q17" s="1">
        <f>(($D$16-D17)/($D$16))*100</f>
        <v>5.7110222729855671E-2</v>
      </c>
      <c r="R17" s="1">
        <f>(($E$16-E17)/($E$16))*100</f>
        <v>5.6561085972857104E-2</v>
      </c>
      <c r="S17" s="1">
        <f>(($F$16-F17)/($F$16))*100</f>
        <v>0.530503978779853</v>
      </c>
      <c r="T17" s="1">
        <f>(($G$16-G17)/($G$16))*100</f>
        <v>0.18488308863512654</v>
      </c>
      <c r="U17" s="1">
        <f>(($H$16-H17)/($H$16))*100</f>
        <v>9.417462666486752E-2</v>
      </c>
      <c r="V17" s="1">
        <f>(($I$16-I17)/($I$16))*100</f>
        <v>1.0335917312652099E-2</v>
      </c>
      <c r="W17" s="1">
        <f>(($J$16-J17)/($J$16))*100</f>
        <v>0.20202020202020202</v>
      </c>
      <c r="X17" s="1">
        <f>(($K$16-K17)/($K$16))*100</f>
        <v>4.134794293985402E-2</v>
      </c>
    </row>
    <row r="18" spans="1:24" x14ac:dyDescent="0.2">
      <c r="A18">
        <v>40</v>
      </c>
      <c r="B18" s="1">
        <f>AVERAGE(H5:J5)</f>
        <v>247.4</v>
      </c>
      <c r="C18" s="1">
        <f>AVERAGE(K5:M5)</f>
        <v>333.86666666666667</v>
      </c>
      <c r="D18" s="1">
        <f>AVERAGE(N5:P5)</f>
        <v>291.5</v>
      </c>
      <c r="E18" s="1">
        <f>AVERAGE(Q5:S5)</f>
        <v>294.33333333333331</v>
      </c>
      <c r="F18" s="1">
        <f>AVERAGE(T5:V5)</f>
        <v>199.66666666666666</v>
      </c>
      <c r="G18" s="1">
        <f>AVERAGE(W5:Y5)</f>
        <v>305.53333333333336</v>
      </c>
      <c r="H18" s="1">
        <f>AVERAGE(AF5:AH5)</f>
        <v>247.4666666666667</v>
      </c>
      <c r="I18" s="1">
        <f>AVERAGE(AI5:AK5)</f>
        <v>322.43333333333334</v>
      </c>
      <c r="J18" s="1">
        <f>AVERAGE(B5:D5)</f>
        <v>246.5</v>
      </c>
      <c r="K18" s="1">
        <f>AVERAGE(E5:G5)</f>
        <v>322.13333333333338</v>
      </c>
      <c r="N18">
        <v>40</v>
      </c>
      <c r="O18" s="1">
        <f t="shared" ref="O18:O21" si="2">(($B$16-B18)/($B$16))*100</f>
        <v>0.26874496103198825</v>
      </c>
      <c r="P18" s="1">
        <f t="shared" ref="P18:P21" si="3">(($C$16-C18)/($C$16))*100</f>
        <v>8.9775561097260259E-2</v>
      </c>
      <c r="Q18" s="1">
        <f t="shared" ref="Q18:Q21" si="4">(($D$16-D18)/($D$16))*100</f>
        <v>0.11422044545973081</v>
      </c>
      <c r="R18" s="1">
        <f t="shared" ref="R18:R21" si="5">(($E$16-E18)/($E$16))*100</f>
        <v>0.11312217194571421</v>
      </c>
      <c r="S18" s="1">
        <f t="shared" ref="S18:S21" si="6">(($F$16-F18)/($F$16))*100</f>
        <v>0.69628647214855799</v>
      </c>
      <c r="T18" s="1">
        <f t="shared" ref="T18:T21" si="7">(($G$16-G18)/($G$16))*100</f>
        <v>0.31538879825991517</v>
      </c>
      <c r="U18" s="1">
        <f>(($H$16-H18)/($H$16))*100</f>
        <v>0.1210816628548182</v>
      </c>
      <c r="V18" s="1">
        <f>(($I$16-I18)/($I$16))*100</f>
        <v>2.0671834625321822E-2</v>
      </c>
      <c r="W18" s="1">
        <f>(($J$16-J18)/($J$16))*100</f>
        <v>0.40404040404040403</v>
      </c>
      <c r="X18" s="1">
        <f>(($K$16-K18)/($K$16))*100</f>
        <v>0.10336985734959096</v>
      </c>
    </row>
    <row r="19" spans="1:24" x14ac:dyDescent="0.2">
      <c r="A19">
        <v>60</v>
      </c>
      <c r="B19" s="1">
        <f>AVERAGE(H6:J6)</f>
        <v>246.93333333333337</v>
      </c>
      <c r="C19" s="1">
        <f>AVERAGE(K6:M6)</f>
        <v>333.66666666666669</v>
      </c>
      <c r="D19" s="1">
        <f>AVERAGE(N6:P6)</f>
        <v>291.5</v>
      </c>
      <c r="E19" s="1">
        <f>AVERAGE(Q6:S6)</f>
        <v>294.33333333333331</v>
      </c>
      <c r="F19" s="1">
        <f>AVERAGE(T6:V6)</f>
        <v>199.26666666666665</v>
      </c>
      <c r="G19" s="1">
        <f>AVERAGE(W6:Y6)</f>
        <v>305.33333333333331</v>
      </c>
      <c r="H19" s="1">
        <f>AVERAGE(AF6:AH6)</f>
        <v>247.43333333333331</v>
      </c>
      <c r="I19" s="1">
        <f>AVERAGE(AI6:AK6)</f>
        <v>322.43333333333334</v>
      </c>
      <c r="J19" s="1">
        <f>AVERAGE(B6:D6)</f>
        <v>245.83333333333334</v>
      </c>
      <c r="K19" s="1">
        <f>AVERAGE(E6:G6)</f>
        <v>321.93333333333334</v>
      </c>
      <c r="N19">
        <v>60</v>
      </c>
      <c r="O19" s="1">
        <f t="shared" si="2"/>
        <v>0.45686643375436398</v>
      </c>
      <c r="P19" s="1">
        <f t="shared" si="3"/>
        <v>0.14962593516209477</v>
      </c>
      <c r="Q19" s="1">
        <f t="shared" si="4"/>
        <v>0.11422044545973081</v>
      </c>
      <c r="R19" s="1">
        <f t="shared" si="5"/>
        <v>0.11312217194571421</v>
      </c>
      <c r="S19" s="1">
        <f t="shared" si="6"/>
        <v>0.89522546419100113</v>
      </c>
      <c r="T19" s="1">
        <f t="shared" si="7"/>
        <v>0.38064165307232806</v>
      </c>
      <c r="U19" s="1">
        <f>(($H$16-H19)/($H$16))*100</f>
        <v>0.13453518094982223</v>
      </c>
      <c r="V19" s="1">
        <f>(($I$16-I19)/($I$16))*100</f>
        <v>2.0671834625321822E-2</v>
      </c>
      <c r="W19" s="1">
        <f>(($J$16-J19)/($J$16))*100</f>
        <v>0.67340067340066956</v>
      </c>
      <c r="X19" s="1">
        <f>(($K$16-K19)/($K$16))*100</f>
        <v>0.16539177175936318</v>
      </c>
    </row>
    <row r="20" spans="1:24" x14ac:dyDescent="0.2">
      <c r="A20">
        <v>80</v>
      </c>
      <c r="B20" s="1">
        <f>AVERAGE(H7:J7)</f>
        <v>246.66666666666666</v>
      </c>
      <c r="C20" s="1">
        <f>AVERAGE(K7:M7)</f>
        <v>333.5</v>
      </c>
      <c r="D20" s="1">
        <f>AVERAGE(N7:P7)</f>
        <v>291.5</v>
      </c>
      <c r="E20" s="1">
        <f>AVERAGE(Q7:S7)</f>
        <v>294.16666666666669</v>
      </c>
      <c r="F20" s="1">
        <f>AVERAGE(T7:V7)</f>
        <v>198.93333333333331</v>
      </c>
      <c r="G20" s="1">
        <f>AVERAGE(W7:Y7)</f>
        <v>305.13333333333333</v>
      </c>
      <c r="H20" s="1">
        <f>AVERAGE(AF7:AH7)</f>
        <v>247.36666666666665</v>
      </c>
      <c r="I20" s="1">
        <f>AVERAGE(AI7:AK7)</f>
        <v>322.43333333333334</v>
      </c>
      <c r="J20" s="1">
        <f>AVERAGE(B7:D7)</f>
        <v>244.83333333333334</v>
      </c>
      <c r="K20" s="1">
        <f>AVERAGE(E7:G7)</f>
        <v>321.63333333333338</v>
      </c>
      <c r="N20">
        <v>80</v>
      </c>
      <c r="O20" s="1">
        <f t="shared" si="2"/>
        <v>0.56436441816717309</v>
      </c>
      <c r="P20" s="1">
        <f t="shared" si="3"/>
        <v>0.19950124688279869</v>
      </c>
      <c r="Q20" s="1">
        <f t="shared" si="4"/>
        <v>0.11422044545973081</v>
      </c>
      <c r="R20" s="1">
        <f t="shared" si="5"/>
        <v>0.16968325791855202</v>
      </c>
      <c r="S20" s="1">
        <f t="shared" si="6"/>
        <v>1.061007957559706</v>
      </c>
      <c r="T20" s="1">
        <f t="shared" si="7"/>
        <v>0.44589450788472246</v>
      </c>
      <c r="U20" s="1">
        <f>(($H$16-H20)/($H$16))*100</f>
        <v>0.16144221713978435</v>
      </c>
      <c r="V20" s="1">
        <f>(($I$16-I20)/($I$16))*100</f>
        <v>2.0671834625321822E-2</v>
      </c>
      <c r="W20" s="1">
        <f>(($J$16-J20)/($J$16))*100</f>
        <v>1.0774410774410736</v>
      </c>
      <c r="X20" s="1">
        <f>(($K$16-K20)/($K$16))*100</f>
        <v>0.25842464337398624</v>
      </c>
    </row>
    <row r="21" spans="1:24" x14ac:dyDescent="0.2">
      <c r="A21">
        <v>100</v>
      </c>
      <c r="B21" s="1">
        <f>AVERAGE(H8:J8)</f>
        <v>246.23333333333335</v>
      </c>
      <c r="C21" s="1">
        <f>AVERAGE(K8:M8)</f>
        <v>333.5</v>
      </c>
      <c r="D21" s="1">
        <f>AVERAGE(N8:P8)</f>
        <v>291.33333333333331</v>
      </c>
      <c r="E21" s="1">
        <f>AVERAGE(Q8:S8)</f>
        <v>294.16666666666669</v>
      </c>
      <c r="F21" s="1">
        <f>AVERAGE(T8:V8)</f>
        <v>198.33333333333334</v>
      </c>
      <c r="G21" s="1">
        <f>AVERAGE(W8:Y8)</f>
        <v>304.90000000000003</v>
      </c>
      <c r="H21" s="1">
        <f>AVERAGE(AF8:AH8)</f>
        <v>247.33333333333334</v>
      </c>
      <c r="I21" s="1">
        <f>AVERAGE(AI8:AK8)</f>
        <v>322.39999999999998</v>
      </c>
      <c r="J21" s="1">
        <f>AVERAGE(B8:D8)</f>
        <v>244.33333333333334</v>
      </c>
      <c r="K21" s="1">
        <f>AVERAGE(E8:G8)</f>
        <v>321.2</v>
      </c>
      <c r="N21">
        <v>100</v>
      </c>
      <c r="O21" s="1">
        <f t="shared" si="2"/>
        <v>0.73904864283795058</v>
      </c>
      <c r="P21" s="1">
        <f t="shared" si="3"/>
        <v>0.19950124688279869</v>
      </c>
      <c r="Q21" s="1">
        <f t="shared" si="4"/>
        <v>0.17133066818960596</v>
      </c>
      <c r="R21" s="1">
        <f t="shared" si="5"/>
        <v>0.16968325791855202</v>
      </c>
      <c r="S21" s="1">
        <f t="shared" si="6"/>
        <v>1.3594164456233495</v>
      </c>
      <c r="T21" s="1">
        <f t="shared" si="7"/>
        <v>0.52202283849917319</v>
      </c>
      <c r="U21" s="1">
        <f>(($H$16-H21)/($H$16))*100</f>
        <v>0.17489573523475396</v>
      </c>
      <c r="V21" s="1">
        <f>(($I$16-I21)/($I$16))*100</f>
        <v>3.1007751937991546E-2</v>
      </c>
      <c r="W21" s="1">
        <f>(($J$16-J21)/($J$16))*100</f>
        <v>1.2794612794612756</v>
      </c>
      <c r="X21" s="1">
        <f>(($K$16-K21)/($K$16))*100</f>
        <v>0.39280545792848098</v>
      </c>
    </row>
    <row r="22" spans="1:24" x14ac:dyDescent="0.2">
      <c r="A22" t="s">
        <v>17</v>
      </c>
      <c r="B22" s="1">
        <f>AVERAGE(H9:J9)</f>
        <v>1.8333333333333333</v>
      </c>
      <c r="C22" s="1">
        <f>AVERAGE(K9:M9)</f>
        <v>0.66666666666666663</v>
      </c>
      <c r="D22" s="1">
        <f>AVERAGE(N9:P9)</f>
        <v>0.5</v>
      </c>
      <c r="E22" s="1">
        <f>AVERAGE(Q9:S9)</f>
        <v>0.5</v>
      </c>
      <c r="F22" s="1">
        <f>AVERAGE(T9:V9)</f>
        <v>2.7333333333333392</v>
      </c>
      <c r="G22" s="1">
        <f>AVERAGE(W9:Y9)</f>
        <v>1.6000000000000039</v>
      </c>
      <c r="H22" s="1">
        <f>AVERAGE(AF9:AH9)</f>
        <v>0.43333333333334662</v>
      </c>
      <c r="I22" s="1">
        <f>AVERAGE(AI9:AK9)</f>
        <v>0.10000000000000379</v>
      </c>
      <c r="J22" s="1">
        <f>AVERAGE(B9:D9)</f>
        <v>3.1666666666666665</v>
      </c>
      <c r="K22" s="1">
        <f>AVERAGE(E9:G9)</f>
        <v>1.2666666666666515</v>
      </c>
    </row>
    <row r="23" spans="1:24" x14ac:dyDescent="0.2">
      <c r="A23" t="s">
        <v>18</v>
      </c>
      <c r="B23" s="1">
        <f>AVERAGE(H10:J10)</f>
        <v>0.74047709422652719</v>
      </c>
      <c r="C23" s="1">
        <f>AVERAGE(K10:M10)</f>
        <v>0.19485090749145914</v>
      </c>
      <c r="D23" s="1">
        <f>AVERAGE(N10:P10)</f>
        <v>0.17240668660546957</v>
      </c>
      <c r="E23" s="1">
        <f>AVERAGE(Q10:S10)</f>
        <v>0.17037429059157919</v>
      </c>
      <c r="F23" s="1">
        <f>AVERAGE(T10:V10)</f>
        <v>1.4077119453508422</v>
      </c>
      <c r="G23" s="1">
        <f>AVERAGE(W10:Y10)</f>
        <v>0.50688969606602541</v>
      </c>
      <c r="H23" s="1">
        <f>AVERAGE(AF10:AH10)</f>
        <v>0.17216324063639057</v>
      </c>
      <c r="I23" s="1">
        <f>AVERAGE(AI10:AK10)</f>
        <v>3.1149296444893726E-2</v>
      </c>
      <c r="J23" s="1">
        <f>AVERAGE(B10:D10)</f>
        <v>1.3175338561949725</v>
      </c>
      <c r="K23" s="1">
        <f>AVERAGE(E10:G10)</f>
        <v>0.39765623116811949</v>
      </c>
    </row>
    <row r="26" spans="1:24" x14ac:dyDescent="0.2">
      <c r="A26" s="4" t="s">
        <v>24</v>
      </c>
    </row>
    <row r="27" spans="1:24" x14ac:dyDescent="0.2">
      <c r="A27" t="s">
        <v>0</v>
      </c>
      <c r="B27" s="1" t="s">
        <v>25</v>
      </c>
      <c r="C27" s="1" t="s">
        <v>25</v>
      </c>
      <c r="D27" s="1" t="s">
        <v>25</v>
      </c>
      <c r="E27" s="1" t="s">
        <v>26</v>
      </c>
      <c r="F27" s="1" t="s">
        <v>26</v>
      </c>
      <c r="G27" s="1" t="s">
        <v>26</v>
      </c>
      <c r="H27" s="1" t="s">
        <v>19</v>
      </c>
      <c r="I27" s="1" t="s">
        <v>19</v>
      </c>
      <c r="J27" s="1" t="s">
        <v>19</v>
      </c>
      <c r="K27" s="1" t="s">
        <v>20</v>
      </c>
      <c r="L27" s="1" t="s">
        <v>20</v>
      </c>
      <c r="M27" s="1" t="s">
        <v>20</v>
      </c>
      <c r="N27" s="1" t="s">
        <v>13</v>
      </c>
      <c r="O27" s="1" t="s">
        <v>13</v>
      </c>
      <c r="P27" s="1" t="s">
        <v>13</v>
      </c>
      <c r="Q27" s="1" t="s">
        <v>14</v>
      </c>
      <c r="R27" s="1" t="s">
        <v>14</v>
      </c>
      <c r="S27" s="1" t="s">
        <v>14</v>
      </c>
    </row>
    <row r="28" spans="1:24" x14ac:dyDescent="0.2">
      <c r="A28">
        <v>0</v>
      </c>
      <c r="B28" s="1">
        <v>229</v>
      </c>
      <c r="C28" s="1">
        <v>223</v>
      </c>
      <c r="D28" s="1">
        <v>290.5</v>
      </c>
      <c r="E28" s="1">
        <v>302</v>
      </c>
      <c r="F28" s="1">
        <v>353.2</v>
      </c>
      <c r="G28" s="1">
        <v>312.2</v>
      </c>
      <c r="H28" s="1">
        <v>274</v>
      </c>
      <c r="I28" s="1">
        <v>315</v>
      </c>
      <c r="J28" s="1">
        <v>248.5</v>
      </c>
      <c r="K28" s="1">
        <v>349.5</v>
      </c>
      <c r="L28" s="1">
        <v>355</v>
      </c>
      <c r="M28" s="1">
        <v>323</v>
      </c>
      <c r="N28" s="1">
        <v>259.5</v>
      </c>
      <c r="O28" s="1">
        <v>290.5</v>
      </c>
      <c r="P28" s="1">
        <v>216</v>
      </c>
      <c r="Q28" s="1">
        <v>324</v>
      </c>
      <c r="R28" s="1">
        <v>325</v>
      </c>
      <c r="S28" s="1">
        <v>332</v>
      </c>
    </row>
    <row r="29" spans="1:24" x14ac:dyDescent="0.2">
      <c r="A29">
        <v>20</v>
      </c>
      <c r="B29" s="1">
        <v>228.5</v>
      </c>
      <c r="C29" s="1">
        <v>222.5</v>
      </c>
      <c r="D29" s="1">
        <v>290</v>
      </c>
      <c r="E29" s="1">
        <v>301.8</v>
      </c>
      <c r="F29" s="1">
        <v>353</v>
      </c>
      <c r="G29" s="1">
        <v>312.2</v>
      </c>
      <c r="H29" s="1">
        <v>274</v>
      </c>
      <c r="I29" s="1">
        <v>315</v>
      </c>
      <c r="J29" s="1">
        <v>248</v>
      </c>
      <c r="K29" s="1">
        <v>349.5</v>
      </c>
      <c r="L29" s="1">
        <v>355</v>
      </c>
      <c r="M29" s="1">
        <v>323</v>
      </c>
      <c r="N29" s="1">
        <v>258.5</v>
      </c>
      <c r="O29" s="1">
        <v>290</v>
      </c>
      <c r="P29" s="1">
        <v>215</v>
      </c>
      <c r="Q29" s="1">
        <v>324</v>
      </c>
      <c r="R29" s="1">
        <v>324.5</v>
      </c>
      <c r="S29" s="1">
        <v>331</v>
      </c>
    </row>
    <row r="30" spans="1:24" x14ac:dyDescent="0.2">
      <c r="A30">
        <v>40</v>
      </c>
      <c r="B30" s="1">
        <v>228</v>
      </c>
      <c r="C30" s="1">
        <v>222</v>
      </c>
      <c r="D30" s="1">
        <v>289.5</v>
      </c>
      <c r="E30" s="1">
        <v>301.60000000000002</v>
      </c>
      <c r="F30" s="1">
        <v>353</v>
      </c>
      <c r="G30" s="1">
        <v>311.8</v>
      </c>
      <c r="H30" s="1">
        <v>274</v>
      </c>
      <c r="I30" s="1">
        <v>315</v>
      </c>
      <c r="J30" s="1">
        <v>247</v>
      </c>
      <c r="K30" s="1">
        <v>349</v>
      </c>
      <c r="L30" s="1">
        <v>354.5</v>
      </c>
      <c r="M30" s="1">
        <v>323</v>
      </c>
      <c r="N30" s="1">
        <v>258</v>
      </c>
      <c r="O30" s="1">
        <v>289.5</v>
      </c>
      <c r="P30" s="1">
        <v>214.5</v>
      </c>
      <c r="Q30" s="1">
        <v>324</v>
      </c>
      <c r="R30" s="1">
        <v>324.5</v>
      </c>
      <c r="S30" s="1">
        <v>330.5</v>
      </c>
    </row>
    <row r="31" spans="1:24" x14ac:dyDescent="0.2">
      <c r="A31">
        <v>60</v>
      </c>
      <c r="B31" s="1">
        <v>227</v>
      </c>
      <c r="C31" s="1">
        <v>221.5</v>
      </c>
      <c r="D31" s="1">
        <v>289</v>
      </c>
      <c r="E31" s="1">
        <v>301.3</v>
      </c>
      <c r="F31" s="1">
        <v>352.7</v>
      </c>
      <c r="G31" s="1">
        <v>311.8</v>
      </c>
      <c r="H31" s="1">
        <v>273.5</v>
      </c>
      <c r="I31" s="1">
        <v>314.5</v>
      </c>
      <c r="J31" s="1">
        <v>247.5</v>
      </c>
      <c r="K31" s="1">
        <v>349</v>
      </c>
      <c r="L31" s="1">
        <v>354.5</v>
      </c>
      <c r="M31" s="1">
        <v>323</v>
      </c>
      <c r="N31" s="1">
        <v>257.5</v>
      </c>
      <c r="O31" s="1">
        <v>288.5</v>
      </c>
      <c r="P31" s="1">
        <v>214</v>
      </c>
      <c r="Q31" s="1">
        <v>323.5</v>
      </c>
      <c r="R31" s="1">
        <v>324</v>
      </c>
      <c r="S31" s="1">
        <v>330.5</v>
      </c>
    </row>
    <row r="32" spans="1:24" x14ac:dyDescent="0.2">
      <c r="A32">
        <v>80</v>
      </c>
      <c r="B32" s="1">
        <v>225.5</v>
      </c>
      <c r="C32" s="1">
        <v>221</v>
      </c>
      <c r="D32" s="1">
        <v>288</v>
      </c>
      <c r="E32" s="1">
        <v>301</v>
      </c>
      <c r="F32" s="1">
        <v>352.6</v>
      </c>
      <c r="G32" s="1">
        <v>311.3</v>
      </c>
      <c r="H32" s="1">
        <v>273</v>
      </c>
      <c r="I32" s="1">
        <v>314</v>
      </c>
      <c r="J32" s="1">
        <v>247.5</v>
      </c>
      <c r="K32" s="1">
        <v>349</v>
      </c>
      <c r="L32" s="1">
        <v>354.5</v>
      </c>
      <c r="M32" s="1">
        <v>323</v>
      </c>
      <c r="N32" s="1">
        <v>256.5</v>
      </c>
      <c r="O32" s="1">
        <v>287.5</v>
      </c>
      <c r="P32" s="1">
        <v>213</v>
      </c>
      <c r="Q32" s="1">
        <v>323.5</v>
      </c>
      <c r="R32" s="1">
        <v>324</v>
      </c>
      <c r="S32" s="1">
        <v>329.5</v>
      </c>
    </row>
    <row r="33" spans="1:20" x14ac:dyDescent="0.2">
      <c r="A33">
        <v>100</v>
      </c>
      <c r="B33" s="1">
        <v>225</v>
      </c>
      <c r="C33" s="1">
        <v>220</v>
      </c>
      <c r="D33" s="1">
        <v>288</v>
      </c>
      <c r="E33" s="1">
        <v>300.8</v>
      </c>
      <c r="F33" s="1">
        <v>352.2</v>
      </c>
      <c r="G33" s="1">
        <v>310.60000000000002</v>
      </c>
      <c r="H33" s="1">
        <v>272.8</v>
      </c>
      <c r="I33" s="1">
        <v>314</v>
      </c>
      <c r="J33" s="1">
        <v>247.5</v>
      </c>
      <c r="K33" s="1">
        <v>348.5</v>
      </c>
      <c r="L33" s="1">
        <v>354.5</v>
      </c>
      <c r="M33" s="1">
        <v>322.5</v>
      </c>
      <c r="N33" s="1">
        <v>255.5</v>
      </c>
      <c r="O33" s="1">
        <v>287</v>
      </c>
      <c r="P33" s="1">
        <v>212.5</v>
      </c>
      <c r="Q33" s="1">
        <v>323.5</v>
      </c>
      <c r="R33" s="1">
        <v>323.5</v>
      </c>
      <c r="S33" s="1">
        <v>329</v>
      </c>
    </row>
    <row r="34" spans="1:20" x14ac:dyDescent="0.2">
      <c r="A34" t="s">
        <v>15</v>
      </c>
      <c r="B34" s="1">
        <f>ABS(B33-B28)</f>
        <v>4</v>
      </c>
      <c r="C34" s="1">
        <f>ABS(C33-C28)</f>
        <v>3</v>
      </c>
      <c r="D34" s="1">
        <f>ABS(D33-D28)</f>
        <v>2.5</v>
      </c>
      <c r="E34" s="1">
        <f>ABS(E33-E28)</f>
        <v>1.1999999999999886</v>
      </c>
      <c r="F34" s="1">
        <f>ABS(F33-F28)</f>
        <v>1</v>
      </c>
      <c r="G34" s="1">
        <f>ABS(G33-G28)</f>
        <v>1.5999999999999659</v>
      </c>
      <c r="H34" s="1">
        <f>ABS(H33-H28)</f>
        <v>1.1999999999999886</v>
      </c>
      <c r="I34" s="1">
        <f t="shared" ref="I34:Y34" si="8">ABS(I33-I28)</f>
        <v>1</v>
      </c>
      <c r="J34" s="1">
        <f t="shared" si="8"/>
        <v>1</v>
      </c>
      <c r="K34" s="1">
        <f t="shared" si="8"/>
        <v>1</v>
      </c>
      <c r="L34" s="1">
        <f t="shared" si="8"/>
        <v>0.5</v>
      </c>
      <c r="M34" s="1">
        <f t="shared" si="8"/>
        <v>0.5</v>
      </c>
      <c r="N34" s="1">
        <f t="shared" si="8"/>
        <v>4</v>
      </c>
      <c r="O34" s="1">
        <f t="shared" si="8"/>
        <v>3.5</v>
      </c>
      <c r="P34" s="1">
        <f t="shared" si="8"/>
        <v>3.5</v>
      </c>
      <c r="Q34" s="1">
        <f t="shared" si="8"/>
        <v>0.5</v>
      </c>
      <c r="R34" s="1">
        <f t="shared" si="8"/>
        <v>1.5</v>
      </c>
      <c r="S34" s="1">
        <f t="shared" si="8"/>
        <v>3</v>
      </c>
    </row>
    <row r="35" spans="1:20" x14ac:dyDescent="0.2">
      <c r="A35" t="s">
        <v>16</v>
      </c>
      <c r="B35" s="1">
        <f>((B28-B33)/B28)*100</f>
        <v>1.7467248908296942</v>
      </c>
      <c r="C35" s="1">
        <f>((C28-C33)/C28)*100</f>
        <v>1.3452914798206279</v>
      </c>
      <c r="D35" s="1">
        <f>((D28-D33)/D28)*100</f>
        <v>0.86058519793459543</v>
      </c>
      <c r="E35" s="1">
        <f>((E28-E33)/E28)*100</f>
        <v>0.3973509933774797</v>
      </c>
      <c r="F35" s="1">
        <f>((F28-F33)/F28)*100</f>
        <v>0.28312570781426954</v>
      </c>
      <c r="G35" s="1">
        <f>((G28-G33)/G28)*100</f>
        <v>0.51249199231260922</v>
      </c>
      <c r="H35" s="1">
        <f>((H28-H33)/H28)*100</f>
        <v>0.4379562043795579</v>
      </c>
      <c r="I35" s="1">
        <f t="shared" ref="I35:Y35" si="9">((I28-I33)/I28)*100</f>
        <v>0.31746031746031744</v>
      </c>
      <c r="J35" s="1">
        <f t="shared" si="9"/>
        <v>0.4024144869215292</v>
      </c>
      <c r="K35" s="1">
        <f t="shared" si="9"/>
        <v>0.28612303290414876</v>
      </c>
      <c r="L35" s="1">
        <f t="shared" si="9"/>
        <v>0.14084507042253522</v>
      </c>
      <c r="M35" s="1">
        <f t="shared" si="9"/>
        <v>0.15479876160990713</v>
      </c>
      <c r="N35" s="1">
        <f t="shared" si="9"/>
        <v>1.5414258188824663</v>
      </c>
      <c r="O35" s="1">
        <f t="shared" si="9"/>
        <v>1.2048192771084338</v>
      </c>
      <c r="P35" s="1">
        <f t="shared" si="9"/>
        <v>1.6203703703703702</v>
      </c>
      <c r="Q35" s="1">
        <f t="shared" si="9"/>
        <v>0.15432098765432098</v>
      </c>
      <c r="R35" s="1">
        <f t="shared" si="9"/>
        <v>0.46153846153846156</v>
      </c>
      <c r="S35" s="1">
        <f t="shared" si="9"/>
        <v>0.90361445783132521</v>
      </c>
    </row>
    <row r="36" spans="1:20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20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20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20" x14ac:dyDescent="0.2">
      <c r="A39" s="4" t="s">
        <v>22</v>
      </c>
      <c r="B39" s="1"/>
      <c r="C39" s="1"/>
      <c r="D39" s="1"/>
      <c r="E39" s="1"/>
      <c r="F39" s="1"/>
      <c r="G39" s="1"/>
      <c r="H39" s="1"/>
      <c r="I39" s="1"/>
      <c r="N39" s="4" t="s">
        <v>21</v>
      </c>
      <c r="O39" s="1"/>
      <c r="P39" s="1"/>
      <c r="Q39" s="1"/>
      <c r="R39" s="1"/>
      <c r="S39" s="1"/>
      <c r="T39" s="1"/>
    </row>
    <row r="40" spans="1:20" x14ac:dyDescent="0.2">
      <c r="A40" t="s">
        <v>0</v>
      </c>
      <c r="B40" s="1" t="s">
        <v>19</v>
      </c>
      <c r="C40" s="1" t="s">
        <v>20</v>
      </c>
      <c r="D40" s="1" t="s">
        <v>13</v>
      </c>
      <c r="E40" s="1" t="s">
        <v>14</v>
      </c>
      <c r="F40" s="1" t="s">
        <v>25</v>
      </c>
      <c r="G40" s="1" t="s">
        <v>26</v>
      </c>
      <c r="H40" s="1"/>
      <c r="I40" s="1"/>
      <c r="N40" s="1" t="s">
        <v>0</v>
      </c>
      <c r="O40" s="1" t="s">
        <v>19</v>
      </c>
      <c r="P40" s="1" t="s">
        <v>20</v>
      </c>
      <c r="Q40" s="1" t="s">
        <v>13</v>
      </c>
      <c r="R40" s="1" t="s">
        <v>14</v>
      </c>
      <c r="S40" s="1" t="s">
        <v>25</v>
      </c>
      <c r="T40" s="1" t="s">
        <v>26</v>
      </c>
    </row>
    <row r="41" spans="1:20" x14ac:dyDescent="0.2">
      <c r="A41">
        <v>0</v>
      </c>
      <c r="B41" s="1">
        <f t="shared" ref="B41:B48" si="10">AVERAGE(H28:J28)</f>
        <v>279.16666666666669</v>
      </c>
      <c r="C41" s="1">
        <f t="shared" ref="C41:C48" si="11">AVERAGE(K28:M28)</f>
        <v>342.5</v>
      </c>
      <c r="D41" s="1">
        <f t="shared" ref="D41:D48" si="12">AVERAGE(N28:P28)</f>
        <v>255.33333333333334</v>
      </c>
      <c r="E41" s="1">
        <f t="shared" ref="E41:E48" si="13">AVERAGE(Q28:S28)</f>
        <v>327</v>
      </c>
      <c r="F41" s="1">
        <f>AVERAGE(B28:D28)</f>
        <v>247.5</v>
      </c>
      <c r="G41" s="1">
        <f>AVERAGE(E28:G28)</f>
        <v>322.4666666666667</v>
      </c>
      <c r="H41" s="1"/>
      <c r="I41" s="1"/>
      <c r="N41" s="3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</row>
    <row r="42" spans="1:20" x14ac:dyDescent="0.2">
      <c r="A42">
        <v>20</v>
      </c>
      <c r="B42" s="1">
        <f t="shared" si="10"/>
        <v>279</v>
      </c>
      <c r="C42" s="1">
        <f t="shared" si="11"/>
        <v>342.5</v>
      </c>
      <c r="D42" s="1">
        <f t="shared" si="12"/>
        <v>254.5</v>
      </c>
      <c r="E42" s="1">
        <f t="shared" si="13"/>
        <v>326.5</v>
      </c>
      <c r="F42" s="1">
        <f>AVERAGE(B29:D29)</f>
        <v>247</v>
      </c>
      <c r="G42" s="1">
        <f>AVERAGE(E29:G29)</f>
        <v>322.33333333333331</v>
      </c>
      <c r="H42" s="1"/>
      <c r="I42" s="1"/>
      <c r="N42" s="3">
        <v>20</v>
      </c>
      <c r="O42" s="1">
        <f>(($B$41-B42)/($B$41))*100</f>
        <v>5.9701492537320218E-2</v>
      </c>
      <c r="P42" s="1">
        <f>(($C$41-C42)/($C$41))*100</f>
        <v>0</v>
      </c>
      <c r="Q42" s="1">
        <f>(($D$41-D42)/($D$41))*100</f>
        <v>0.3263707571801604</v>
      </c>
      <c r="R42" s="1">
        <f>(($E$41-E42)/($E$41))*100</f>
        <v>0.1529051987767584</v>
      </c>
      <c r="S42" s="1">
        <f>(($F$41-F42)/($F$41))*100</f>
        <v>0.20202020202020202</v>
      </c>
      <c r="T42" s="1">
        <f>(($G$41-G42)/($G$41))*100</f>
        <v>4.134794293985402E-2</v>
      </c>
    </row>
    <row r="43" spans="1:20" x14ac:dyDescent="0.2">
      <c r="A43">
        <v>40</v>
      </c>
      <c r="B43" s="1">
        <f t="shared" si="10"/>
        <v>278.66666666666669</v>
      </c>
      <c r="C43" s="1">
        <f t="shared" si="11"/>
        <v>342.16666666666669</v>
      </c>
      <c r="D43" s="1">
        <f t="shared" si="12"/>
        <v>254</v>
      </c>
      <c r="E43" s="1">
        <f t="shared" si="13"/>
        <v>326.33333333333331</v>
      </c>
      <c r="F43" s="1">
        <f>AVERAGE(B30:D30)</f>
        <v>246.5</v>
      </c>
      <c r="G43" s="1">
        <f>AVERAGE(E30:G30)</f>
        <v>322.13333333333338</v>
      </c>
      <c r="H43" s="1"/>
      <c r="I43" s="1"/>
      <c r="N43" s="3">
        <v>40</v>
      </c>
      <c r="O43" s="1">
        <f>(($B$41-B43)/($B$41))*100</f>
        <v>0.17910447761194029</v>
      </c>
      <c r="P43" s="1">
        <f>(($C$41-C43)/($C$41))*100</f>
        <v>9.7323600973230479E-2</v>
      </c>
      <c r="Q43" s="1">
        <f>(($D$41-D43)/($D$41)*100)</f>
        <v>0.52219321148825426</v>
      </c>
      <c r="R43" s="1">
        <f>(($E$41-E43)/($E$41))*100</f>
        <v>0.203873598369017</v>
      </c>
      <c r="S43" s="1">
        <f>(($F$41-F43)/($F$41))*100</f>
        <v>0.40404040404040403</v>
      </c>
      <c r="T43" s="1">
        <f>(($G$41-G43)/($G$41))*100</f>
        <v>0.10336985734959096</v>
      </c>
    </row>
    <row r="44" spans="1:20" x14ac:dyDescent="0.2">
      <c r="A44">
        <v>60</v>
      </c>
      <c r="B44" s="1">
        <f t="shared" si="10"/>
        <v>278.5</v>
      </c>
      <c r="C44" s="1">
        <f t="shared" si="11"/>
        <v>342.16666666666669</v>
      </c>
      <c r="D44" s="1">
        <f t="shared" si="12"/>
        <v>253.33333333333334</v>
      </c>
      <c r="E44" s="1">
        <f t="shared" si="13"/>
        <v>326</v>
      </c>
      <c r="F44" s="1">
        <f>AVERAGE(B31:D31)</f>
        <v>245.83333333333334</v>
      </c>
      <c r="G44" s="1">
        <f>AVERAGE(E31:G31)</f>
        <v>321.93333333333334</v>
      </c>
      <c r="H44" s="1"/>
      <c r="I44" s="1"/>
      <c r="N44" s="3">
        <v>60</v>
      </c>
      <c r="O44" s="1">
        <f>(($B$41-B44)/($B$41))*100</f>
        <v>0.2388059701492605</v>
      </c>
      <c r="P44" s="1">
        <f>(($C41-C44)/($C$41))*100</f>
        <v>9.7323600973230479E-2</v>
      </c>
      <c r="Q44" s="1">
        <f>(($D$41-D44)/($D$41))*100</f>
        <v>0.7832898172323759</v>
      </c>
      <c r="R44" s="1">
        <f>(($E$41-E44)/($E$41))*100</f>
        <v>0.3058103975535168</v>
      </c>
      <c r="S44" s="1">
        <f>(($F$41-F44)/($F$41))*100</f>
        <v>0.67340067340066956</v>
      </c>
      <c r="T44" s="1">
        <f>(($G$41-G44)/($G$41))*100</f>
        <v>0.16539177175936318</v>
      </c>
    </row>
    <row r="45" spans="1:20" x14ac:dyDescent="0.2">
      <c r="A45">
        <v>80</v>
      </c>
      <c r="B45" s="1">
        <f t="shared" si="10"/>
        <v>278.16666666666669</v>
      </c>
      <c r="C45" s="1">
        <f t="shared" si="11"/>
        <v>342.16666666666669</v>
      </c>
      <c r="D45" s="1">
        <f t="shared" si="12"/>
        <v>252.33333333333334</v>
      </c>
      <c r="E45" s="1">
        <f t="shared" si="13"/>
        <v>325.66666666666669</v>
      </c>
      <c r="F45" s="1">
        <f>AVERAGE(B32:D32)</f>
        <v>244.83333333333334</v>
      </c>
      <c r="G45" s="1">
        <f>AVERAGE(E32:G32)</f>
        <v>321.63333333333338</v>
      </c>
      <c r="H45" s="1"/>
      <c r="I45" s="1"/>
      <c r="N45" s="3">
        <v>80</v>
      </c>
      <c r="O45" s="1">
        <f>(($B$41-B45)/($B$41))*100</f>
        <v>0.35820895522388058</v>
      </c>
      <c r="P45" s="1">
        <f>(($C$41-C45)/($C$41))*100</f>
        <v>9.7323600973230479E-2</v>
      </c>
      <c r="Q45" s="1">
        <f>(($D$41-D45)/($D$41))*100</f>
        <v>1.1749347258485638</v>
      </c>
      <c r="R45" s="1">
        <f>(($E$41-E45)/($E$41))*100</f>
        <v>0.40774719673801663</v>
      </c>
      <c r="S45" s="1">
        <f>(($F$41-F45)/($F$41))*100</f>
        <v>1.0774410774410736</v>
      </c>
      <c r="T45" s="1">
        <f>(($G$41-G45)/($G$41))*100</f>
        <v>0.25842464337398624</v>
      </c>
    </row>
    <row r="46" spans="1:20" x14ac:dyDescent="0.2">
      <c r="A46">
        <v>100</v>
      </c>
      <c r="B46" s="1">
        <f t="shared" si="10"/>
        <v>278.09999999999997</v>
      </c>
      <c r="C46" s="1">
        <f t="shared" si="11"/>
        <v>341.83333333333331</v>
      </c>
      <c r="D46" s="1">
        <f t="shared" si="12"/>
        <v>251.66666666666666</v>
      </c>
      <c r="E46" s="1">
        <f t="shared" si="13"/>
        <v>325.33333333333331</v>
      </c>
      <c r="F46" s="1">
        <f>AVERAGE(B33:D33)</f>
        <v>244.33333333333334</v>
      </c>
      <c r="G46" s="1">
        <f>AVERAGE(E33:G33)</f>
        <v>321.2</v>
      </c>
      <c r="H46" s="1"/>
      <c r="I46" s="1"/>
      <c r="N46" s="3">
        <v>100</v>
      </c>
      <c r="O46" s="1">
        <f>(($B$41-B46)/($B$41))*100</f>
        <v>0.38208955223882496</v>
      </c>
      <c r="P46" s="1">
        <f>(($C$41-C46)/($C$41))*100</f>
        <v>0.19464720194647755</v>
      </c>
      <c r="Q46" s="1">
        <f>(($D$41-D46)/($D$41))*100</f>
        <v>1.4360313315926967</v>
      </c>
      <c r="R46" s="1">
        <f>(($E$41-E46)/($E$41))*100</f>
        <v>0.50968399592253388</v>
      </c>
      <c r="S46" s="1">
        <f>(($F$41-F46)/($F$41))*100</f>
        <v>1.2794612794612756</v>
      </c>
      <c r="T46" s="1">
        <f>(($G$41-G46)/($G$41))*100</f>
        <v>0.39280545792848098</v>
      </c>
    </row>
    <row r="47" spans="1:20" x14ac:dyDescent="0.2">
      <c r="A47" t="s">
        <v>17</v>
      </c>
      <c r="B47" s="1">
        <f t="shared" si="10"/>
        <v>1.0666666666666629</v>
      </c>
      <c r="C47" s="1">
        <f t="shared" si="11"/>
        <v>0.66666666666666663</v>
      </c>
      <c r="D47" s="1">
        <f t="shared" si="12"/>
        <v>3.6666666666666665</v>
      </c>
      <c r="E47" s="1">
        <f t="shared" si="13"/>
        <v>1.6666666666666667</v>
      </c>
      <c r="F47" s="1">
        <f>AVERAGE(B34:D34)</f>
        <v>3.1666666666666665</v>
      </c>
      <c r="G47" s="1">
        <f>AVERAGE(E34:G34)</f>
        <v>1.2666666666666515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20" x14ac:dyDescent="0.2">
      <c r="A48" t="s">
        <v>18</v>
      </c>
      <c r="B48" s="1">
        <f t="shared" si="10"/>
        <v>0.38594366958713483</v>
      </c>
      <c r="C48" s="1">
        <f t="shared" si="11"/>
        <v>0.19392228831219704</v>
      </c>
      <c r="D48" s="1">
        <f t="shared" si="12"/>
        <v>1.4555384887870904</v>
      </c>
      <c r="E48" s="1">
        <f t="shared" si="13"/>
        <v>0.5064913023413693</v>
      </c>
      <c r="F48" s="1">
        <f>AVERAGE(B35:D35)</f>
        <v>1.3175338561949725</v>
      </c>
      <c r="G48" s="1">
        <f>AVERAGE(E35:G35)</f>
        <v>0.39765623116811949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65078-55DD-284E-BF2A-7A197B25A204}">
  <dimension ref="A2:N4"/>
  <sheetViews>
    <sheetView zoomScale="80" zoomScaleNormal="80" workbookViewId="0">
      <selection activeCell="D1" sqref="A1:D1048576"/>
    </sheetView>
  </sheetViews>
  <sheetFormatPr baseColWidth="10" defaultColWidth="8.83203125" defaultRowHeight="15" x14ac:dyDescent="0.2"/>
  <cols>
    <col min="1" max="1" width="12.1640625" customWidth="1"/>
    <col min="2" max="2" width="16" customWidth="1"/>
    <col min="3" max="3" width="12.33203125" customWidth="1"/>
    <col min="4" max="5" width="11.83203125" customWidth="1"/>
    <col min="6" max="6" width="17.6640625" customWidth="1"/>
    <col min="7" max="7" width="18.1640625" customWidth="1"/>
    <col min="8" max="8" width="18" customWidth="1"/>
    <col min="9" max="9" width="18.1640625" customWidth="1"/>
    <col min="10" max="10" width="18.5" customWidth="1"/>
    <col min="11" max="11" width="17.83203125" customWidth="1"/>
    <col min="12" max="12" width="19.33203125" customWidth="1"/>
    <col min="13" max="13" width="18.83203125" customWidth="1"/>
    <col min="14" max="14" width="16.1640625" customWidth="1"/>
    <col min="15" max="15" width="16.33203125" customWidth="1"/>
    <col min="16" max="16" width="16.6640625" customWidth="1"/>
    <col min="17" max="17" width="16.5" customWidth="1"/>
    <col min="18" max="18" width="16" customWidth="1"/>
    <col min="19" max="19" width="15.6640625" customWidth="1"/>
    <col min="20" max="20" width="15.5" customWidth="1"/>
    <col min="21" max="21" width="16.33203125" customWidth="1"/>
    <col min="22" max="22" width="9.6640625" customWidth="1"/>
    <col min="23" max="23" width="9.83203125" customWidth="1"/>
    <col min="24" max="24" width="10.5" customWidth="1"/>
    <col min="25" max="25" width="10.33203125" customWidth="1"/>
    <col min="26" max="26" width="10.6640625" customWidth="1"/>
    <col min="27" max="27" width="11.6640625" customWidth="1"/>
    <col min="28" max="28" width="10.6640625" customWidth="1"/>
    <col min="29" max="29" width="10.1640625" customWidth="1"/>
  </cols>
  <sheetData>
    <row r="2" spans="1:14" x14ac:dyDescent="0.2">
      <c r="A2" t="s">
        <v>25</v>
      </c>
      <c r="B2" t="s">
        <v>11</v>
      </c>
      <c r="C2" t="s">
        <v>4</v>
      </c>
      <c r="D2" t="s">
        <v>6</v>
      </c>
      <c r="E2" t="s">
        <v>8</v>
      </c>
      <c r="F2" t="s">
        <v>19</v>
      </c>
      <c r="G2" t="s">
        <v>13</v>
      </c>
      <c r="H2" t="s">
        <v>26</v>
      </c>
      <c r="I2" t="s">
        <v>12</v>
      </c>
      <c r="J2" t="s">
        <v>3</v>
      </c>
      <c r="K2" t="s">
        <v>5</v>
      </c>
      <c r="L2" t="s">
        <v>7</v>
      </c>
      <c r="M2" t="s">
        <v>20</v>
      </c>
      <c r="N2" t="s">
        <v>14</v>
      </c>
    </row>
    <row r="3" spans="1:14" x14ac:dyDescent="0.2">
      <c r="A3">
        <v>3.1666666666666665</v>
      </c>
      <c r="B3">
        <v>0.43333333333334662</v>
      </c>
      <c r="C3">
        <v>1.8333333333333333</v>
      </c>
      <c r="D3">
        <v>0.5</v>
      </c>
      <c r="E3">
        <v>2.7333333333333392</v>
      </c>
      <c r="F3">
        <v>1.0666666666666629</v>
      </c>
      <c r="G3">
        <v>3.6666666666666665</v>
      </c>
      <c r="H3">
        <v>1.2666666666666515</v>
      </c>
      <c r="I3">
        <v>0.10000000000000379</v>
      </c>
      <c r="J3">
        <v>0.66666666666666663</v>
      </c>
      <c r="K3">
        <v>0.5</v>
      </c>
      <c r="L3">
        <v>1.6000000000000039</v>
      </c>
      <c r="M3">
        <v>0.66666666666666663</v>
      </c>
      <c r="N3">
        <v>1.6666666666666667</v>
      </c>
    </row>
    <row r="4" spans="1:14" x14ac:dyDescent="0.2">
      <c r="A4">
        <v>1.3175338561949725</v>
      </c>
      <c r="B4">
        <v>0.17216324063639057</v>
      </c>
      <c r="C4">
        <v>0.74047709422652719</v>
      </c>
      <c r="D4">
        <v>0.17240668660546957</v>
      </c>
      <c r="E4">
        <v>1.4077119453508422</v>
      </c>
      <c r="F4">
        <v>0.38594366958713483</v>
      </c>
      <c r="G4">
        <v>1.4555384887870904</v>
      </c>
      <c r="H4">
        <v>0.39765623116811949</v>
      </c>
      <c r="I4">
        <v>3.1149296444893726E-2</v>
      </c>
      <c r="J4">
        <v>0.19485090749145914</v>
      </c>
      <c r="K4">
        <v>0.17037429059157919</v>
      </c>
      <c r="L4">
        <v>0.50688969606602541</v>
      </c>
      <c r="M4">
        <v>0.19392228831219704</v>
      </c>
      <c r="N4">
        <v>0.5064913023413693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7</vt:i4>
      </vt:variant>
    </vt:vector>
  </HeadingPairs>
  <TitlesOfParts>
    <vt:vector size="9" baseType="lpstr">
      <vt:lpstr>Experiment Data</vt:lpstr>
      <vt:lpstr>Data for Chart 5</vt:lpstr>
      <vt:lpstr>Salt</vt:lpstr>
      <vt:lpstr>Wind</vt:lpstr>
      <vt:lpstr>Dark</vt:lpstr>
      <vt:lpstr>Green</vt:lpstr>
      <vt:lpstr>Blue</vt:lpstr>
      <vt:lpstr>Red</vt:lpstr>
      <vt:lpstr>Chart5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blues</dc:creator>
  <cp:lastModifiedBy>Microsoft Office User</cp:lastModifiedBy>
  <dcterms:created xsi:type="dcterms:W3CDTF">2018-10-22T20:53:07Z</dcterms:created>
  <dcterms:modified xsi:type="dcterms:W3CDTF">2020-03-19T15:37:32Z</dcterms:modified>
</cp:coreProperties>
</file>