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Tamara\Documents\ENVR 2021\Social Justice FMN\Final Product\Student Files\"/>
    </mc:Choice>
  </mc:AlternateContent>
  <xr:revisionPtr revIDLastSave="0" documentId="13_ncr:1_{B3F41C38-25C8-4AAB-BAD8-DEEE95005E23}" xr6:coauthVersionLast="47" xr6:coauthVersionMax="47" xr10:uidLastSave="{00000000-0000-0000-0000-000000000000}"/>
  <bookViews>
    <workbookView xWindow="20" yWindow="0" windowWidth="19180" windowHeight="10200" activeTab="1" xr2:uid="{00000000-000D-0000-FFFF-FFFF00000000}"/>
  </bookViews>
  <sheets>
    <sheet name="Dallas" sheetId="1" r:id="rId1"/>
    <sheet name="METADATA" sheetId="4" r:id="rId2"/>
  </sheets>
  <calcPr calcId="191028"/>
</workbook>
</file>

<file path=xl/calcChain.xml><?xml version="1.0" encoding="utf-8"?>
<calcChain xmlns="http://schemas.openxmlformats.org/spreadsheetml/2006/main">
  <c r="M41" i="1" l="1"/>
  <c r="O41" i="1"/>
  <c r="N41" i="1"/>
  <c r="L41" i="1"/>
  <c r="K41" i="1"/>
  <c r="J41" i="1"/>
  <c r="H41" i="1"/>
  <c r="D54" i="1"/>
  <c r="D53" i="1"/>
  <c r="D57" i="1"/>
  <c r="D56" i="1"/>
  <c r="D55" i="1"/>
  <c r="D58" i="1" l="1"/>
</calcChain>
</file>

<file path=xl/sharedStrings.xml><?xml version="1.0" encoding="utf-8"?>
<sst xmlns="http://schemas.openxmlformats.org/spreadsheetml/2006/main" count="174" uniqueCount="33">
  <si>
    <t> </t>
  </si>
  <si>
    <t>Census Tract</t>
  </si>
  <si>
    <t>County</t>
  </si>
  <si>
    <t xml:space="preserve">Household Mean Income (dollars) </t>
  </si>
  <si>
    <t>Tree Cover (%)</t>
  </si>
  <si>
    <t>Life Expectancy (CDC estimates)</t>
  </si>
  <si>
    <t>%White</t>
  </si>
  <si>
    <t>%Black or African American</t>
  </si>
  <si>
    <t>%Native American</t>
  </si>
  <si>
    <t>%Asian</t>
  </si>
  <si>
    <t>%Native Hawaiian and Other Pacific Islander</t>
  </si>
  <si>
    <t>%Some other race</t>
  </si>
  <si>
    <t>%Two or more races</t>
  </si>
  <si>
    <t>%Hispanic or Latino (of any race)</t>
  </si>
  <si>
    <t>Dallas</t>
  </si>
  <si>
    <t>HOLC Status</t>
  </si>
  <si>
    <t>red</t>
  </si>
  <si>
    <t>yellow</t>
  </si>
  <si>
    <t>green</t>
  </si>
  <si>
    <t>blue</t>
  </si>
  <si>
    <t>none</t>
  </si>
  <si>
    <t>Population, Income and Race/Ethnicity Data (U.S. Census)</t>
  </si>
  <si>
    <t>Blue</t>
  </si>
  <si>
    <t>total</t>
  </si>
  <si>
    <t>X</t>
  </si>
  <si>
    <t>shp</t>
  </si>
  <si>
    <t>`13.02</t>
  </si>
  <si>
    <t>HOLC is the Home Owners Loan Corp designation for the majority of the census tracts. As cenus tracts and HOLC map boundaries do not match, the HOLC designation assigned to the census tract was based on the classification for the majority of the census tract. This was assessed using GIS map overlays in Google Earth.</t>
  </si>
  <si>
    <t>Life expectancy at the cenus tract level are Center for Disease Control estimates.</t>
  </si>
  <si>
    <t>Students will generate their own tree cover data.</t>
  </si>
  <si>
    <t>Compiled by Tamara Basham</t>
  </si>
  <si>
    <t>email: tbasham@collin.edu</t>
  </si>
  <si>
    <t>This spreadsheet contians annual mean household income and race/ethnicity data for a subset of census tracts in the City of Dallas, Texas. These data were acquired form census.gov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</si>
</sst>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rgb="FF000000"/>
      <name val="Calibri"/>
      <family val="2"/>
    </font>
  </fonts>
  <fills count="2">
    <fill>
      <patternFill patternType="none"/>
    </fill>
    <fill>
      <patternFill patternType="gray125"/>
    </fill>
  </fills>
  <borders count="15">
    <border>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Fill="1" applyBorder="1" applyAlignment="1">
      <alignment wrapText="1"/>
    </xf>
    <xf numFmtId="0" fontId="1" fillId="0" borderId="2" xfId="0" applyFont="1" applyFill="1" applyBorder="1" applyAlignment="1">
      <alignment wrapText="1"/>
    </xf>
    <xf numFmtId="0" fontId="1" fillId="0" borderId="1" xfId="0" applyFont="1" applyFill="1" applyBorder="1" applyAlignment="1">
      <alignment wrapText="1"/>
    </xf>
    <xf numFmtId="2" fontId="0" fillId="0" borderId="0" xfId="0" applyNumberFormat="1"/>
    <xf numFmtId="2" fontId="1" fillId="0" borderId="2" xfId="0" applyNumberFormat="1" applyFont="1" applyFill="1" applyBorder="1" applyAlignment="1">
      <alignment wrapText="1"/>
    </xf>
    <xf numFmtId="0" fontId="0" fillId="0" borderId="2" xfId="0" applyBorder="1"/>
    <xf numFmtId="1" fontId="1" fillId="0" borderId="2" xfId="0" applyNumberFormat="1" applyFont="1" applyFill="1" applyBorder="1" applyAlignment="1">
      <alignment wrapText="1"/>
    </xf>
    <xf numFmtId="2" fontId="0" fillId="0" borderId="2" xfId="0" applyNumberFormat="1" applyBorder="1"/>
    <xf numFmtId="2" fontId="1" fillId="0" borderId="3" xfId="0" applyNumberFormat="1" applyFont="1" applyFill="1" applyBorder="1" applyAlignment="1">
      <alignment wrapText="1"/>
    </xf>
    <xf numFmtId="0" fontId="1" fillId="0" borderId="2" xfId="0" applyFont="1" applyFill="1" applyBorder="1" applyAlignment="1">
      <alignment horizontal="right" wrapText="1"/>
    </xf>
    <xf numFmtId="0" fontId="1" fillId="0" borderId="4" xfId="0" applyFont="1" applyFill="1" applyBorder="1" applyAlignment="1">
      <alignment wrapText="1"/>
    </xf>
    <xf numFmtId="0" fontId="0" fillId="0" borderId="4" xfId="0" applyBorder="1"/>
    <xf numFmtId="0" fontId="1" fillId="0" borderId="5" xfId="0" applyFont="1" applyFill="1" applyBorder="1" applyAlignment="1">
      <alignment wrapText="1"/>
    </xf>
    <xf numFmtId="0" fontId="0" fillId="0" borderId="5" xfId="0" applyBorder="1"/>
    <xf numFmtId="0" fontId="1" fillId="0" borderId="6" xfId="0" applyFont="1" applyFill="1" applyBorder="1" applyAlignment="1">
      <alignment horizontal="center" wrapText="1"/>
    </xf>
    <xf numFmtId="0" fontId="1" fillId="0" borderId="7" xfId="0" applyFont="1" applyFill="1" applyBorder="1" applyAlignment="1">
      <alignment horizontal="center" wrapText="1"/>
    </xf>
    <xf numFmtId="0" fontId="1" fillId="0" borderId="8" xfId="0" applyFont="1" applyFill="1" applyBorder="1" applyAlignment="1">
      <alignment horizontal="center" wrapText="1"/>
    </xf>
    <xf numFmtId="0" fontId="1" fillId="0" borderId="9" xfId="0" applyFont="1" applyFill="1" applyBorder="1" applyAlignment="1">
      <alignment wrapText="1"/>
    </xf>
    <xf numFmtId="2" fontId="1" fillId="0" borderId="10" xfId="0" applyNumberFormat="1" applyFont="1" applyFill="1" applyBorder="1" applyAlignment="1">
      <alignment wrapText="1"/>
    </xf>
    <xf numFmtId="0" fontId="0" fillId="0" borderId="9" xfId="0" applyBorder="1"/>
    <xf numFmtId="0" fontId="0" fillId="0" borderId="11" xfId="0" applyBorder="1"/>
    <xf numFmtId="2" fontId="0" fillId="0" borderId="10" xfId="0" applyNumberFormat="1" applyBorder="1"/>
    <xf numFmtId="0" fontId="0" fillId="0" borderId="12" xfId="0" applyBorder="1"/>
    <xf numFmtId="2" fontId="0" fillId="0" borderId="13" xfId="0" applyNumberFormat="1" applyBorder="1"/>
    <xf numFmtId="2" fontId="0" fillId="0" borderId="14" xfId="0" applyNumberForma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8"/>
  <sheetViews>
    <sheetView workbookViewId="0">
      <selection activeCell="E3" sqref="E3:E50"/>
    </sheetView>
  </sheetViews>
  <sheetFormatPr defaultRowHeight="14.5" x14ac:dyDescent="0.35"/>
  <cols>
    <col min="4" max="4" width="13.453125" customWidth="1"/>
    <col min="6" max="6" width="13.26953125" customWidth="1"/>
    <col min="7" max="7" width="13.90625" customWidth="1"/>
    <col min="8" max="11" width="11.36328125" style="4" bestFit="1" customWidth="1"/>
    <col min="12" max="12" width="8.7265625" style="4"/>
    <col min="13" max="14" width="11.36328125" style="4" bestFit="1" customWidth="1"/>
    <col min="15" max="15" width="11" style="4" customWidth="1"/>
  </cols>
  <sheetData>
    <row r="1" spans="1:17" ht="15" customHeight="1" x14ac:dyDescent="0.35">
      <c r="A1" s="1"/>
      <c r="B1" s="1"/>
      <c r="C1" s="1"/>
      <c r="D1" s="1"/>
      <c r="E1" s="1"/>
      <c r="F1" s="3"/>
      <c r="G1" s="15" t="s">
        <v>21</v>
      </c>
      <c r="H1" s="16"/>
      <c r="I1" s="16"/>
      <c r="J1" s="16"/>
      <c r="K1" s="16"/>
      <c r="L1" s="16"/>
      <c r="M1" s="16"/>
      <c r="N1" s="16"/>
      <c r="O1" s="17"/>
    </row>
    <row r="2" spans="1:17" ht="87" x14ac:dyDescent="0.35">
      <c r="A2" s="2" t="s">
        <v>0</v>
      </c>
      <c r="B2" s="2" t="s">
        <v>1</v>
      </c>
      <c r="C2" s="2" t="s">
        <v>2</v>
      </c>
      <c r="D2" s="2" t="s">
        <v>15</v>
      </c>
      <c r="E2" s="2" t="s">
        <v>4</v>
      </c>
      <c r="F2" s="11" t="s">
        <v>5</v>
      </c>
      <c r="G2" s="18" t="s">
        <v>3</v>
      </c>
      <c r="H2" s="5" t="s">
        <v>6</v>
      </c>
      <c r="I2" s="5" t="s">
        <v>7</v>
      </c>
      <c r="J2" s="5" t="s">
        <v>8</v>
      </c>
      <c r="K2" s="5" t="s">
        <v>9</v>
      </c>
      <c r="L2" s="5" t="s">
        <v>10</v>
      </c>
      <c r="M2" s="5" t="s">
        <v>11</v>
      </c>
      <c r="N2" s="5" t="s">
        <v>12</v>
      </c>
      <c r="O2" s="19" t="s">
        <v>13</v>
      </c>
      <c r="P2" s="13" t="s">
        <v>25</v>
      </c>
      <c r="Q2" s="9"/>
    </row>
    <row r="3" spans="1:17" x14ac:dyDescent="0.35">
      <c r="A3" s="2">
        <v>1</v>
      </c>
      <c r="B3" s="2">
        <v>1</v>
      </c>
      <c r="C3" s="2" t="s">
        <v>14</v>
      </c>
      <c r="D3" s="2" t="s">
        <v>18</v>
      </c>
      <c r="E3" s="2"/>
      <c r="F3" s="11">
        <v>83.3</v>
      </c>
      <c r="G3" s="18">
        <v>199024</v>
      </c>
      <c r="H3" s="5">
        <v>82.99</v>
      </c>
      <c r="I3" s="5">
        <v>7.5</v>
      </c>
      <c r="J3" s="5">
        <v>0.39</v>
      </c>
      <c r="K3" s="5">
        <v>3.26</v>
      </c>
      <c r="L3" s="5">
        <v>0</v>
      </c>
      <c r="M3" s="5">
        <v>0.42</v>
      </c>
      <c r="N3" s="5">
        <v>5.44</v>
      </c>
      <c r="O3" s="19">
        <v>11.52</v>
      </c>
      <c r="P3" s="14" t="s">
        <v>24</v>
      </c>
    </row>
    <row r="4" spans="1:17" x14ac:dyDescent="0.35">
      <c r="A4" s="2">
        <v>2</v>
      </c>
      <c r="B4" s="2">
        <v>2.0099999999999998</v>
      </c>
      <c r="C4" s="2" t="s">
        <v>14</v>
      </c>
      <c r="D4" s="2" t="s">
        <v>18</v>
      </c>
      <c r="E4" s="2"/>
      <c r="F4" s="11">
        <v>82.1</v>
      </c>
      <c r="G4" s="18">
        <v>223403</v>
      </c>
      <c r="H4" s="5">
        <v>97.01</v>
      </c>
      <c r="I4" s="5">
        <v>0</v>
      </c>
      <c r="J4" s="5">
        <v>0.27</v>
      </c>
      <c r="K4" s="5">
        <v>0.43</v>
      </c>
      <c r="L4" s="5">
        <v>0</v>
      </c>
      <c r="M4" s="5">
        <v>0.93</v>
      </c>
      <c r="N4" s="5">
        <v>1.36</v>
      </c>
      <c r="O4" s="19">
        <v>8.8000000000000007</v>
      </c>
      <c r="P4" s="14" t="s">
        <v>24</v>
      </c>
    </row>
    <row r="5" spans="1:17" x14ac:dyDescent="0.35">
      <c r="A5" s="2">
        <v>3</v>
      </c>
      <c r="B5" s="2">
        <v>2.02</v>
      </c>
      <c r="C5" s="2" t="s">
        <v>14</v>
      </c>
      <c r="D5" s="2" t="s">
        <v>18</v>
      </c>
      <c r="E5" s="2"/>
      <c r="F5" s="11">
        <v>81.2</v>
      </c>
      <c r="G5" s="20">
        <v>132656</v>
      </c>
      <c r="H5" s="5">
        <v>88.869257950530027</v>
      </c>
      <c r="I5" s="5">
        <v>1.6658253407370014</v>
      </c>
      <c r="J5" s="5">
        <v>0.27763755678950025</v>
      </c>
      <c r="K5" s="5">
        <v>2.978293791014639</v>
      </c>
      <c r="L5" s="5">
        <v>0</v>
      </c>
      <c r="M5" s="5">
        <v>2.0444220090863201</v>
      </c>
      <c r="N5" s="5">
        <v>4.1645633518425038</v>
      </c>
      <c r="O5" s="19">
        <v>18.576476527006562</v>
      </c>
      <c r="P5" s="14" t="s">
        <v>24</v>
      </c>
    </row>
    <row r="6" spans="1:17" x14ac:dyDescent="0.35">
      <c r="A6" s="2">
        <v>4</v>
      </c>
      <c r="B6" s="2">
        <v>3</v>
      </c>
      <c r="C6" s="2" t="s">
        <v>14</v>
      </c>
      <c r="D6" s="2" t="s">
        <v>18</v>
      </c>
      <c r="E6" s="7"/>
      <c r="F6" s="11">
        <v>82.7</v>
      </c>
      <c r="G6" s="18">
        <v>149315</v>
      </c>
      <c r="H6" s="5">
        <v>87.77</v>
      </c>
      <c r="I6" s="5">
        <v>3.31</v>
      </c>
      <c r="J6" s="5">
        <v>0.92</v>
      </c>
      <c r="K6" s="5">
        <v>3.81</v>
      </c>
      <c r="L6" s="5">
        <v>0</v>
      </c>
      <c r="M6" s="5">
        <v>1.28</v>
      </c>
      <c r="N6" s="5">
        <v>2.91</v>
      </c>
      <c r="O6" s="19">
        <v>9.69</v>
      </c>
      <c r="P6" s="14" t="s">
        <v>24</v>
      </c>
    </row>
    <row r="7" spans="1:17" x14ac:dyDescent="0.35">
      <c r="A7" s="2">
        <v>5</v>
      </c>
      <c r="B7" s="2">
        <v>4.01</v>
      </c>
      <c r="C7" s="2" t="s">
        <v>14</v>
      </c>
      <c r="D7" s="2" t="s">
        <v>17</v>
      </c>
      <c r="E7" s="2"/>
      <c r="F7" s="11">
        <v>77.599999999999994</v>
      </c>
      <c r="G7" s="18">
        <v>60092</v>
      </c>
      <c r="H7" s="5">
        <v>70.510000000000005</v>
      </c>
      <c r="I7" s="5">
        <v>15.01</v>
      </c>
      <c r="J7" s="5">
        <v>0.2</v>
      </c>
      <c r="K7" s="5">
        <v>4.08</v>
      </c>
      <c r="L7" s="5">
        <v>0</v>
      </c>
      <c r="M7" s="5">
        <v>7.9</v>
      </c>
      <c r="N7" s="5">
        <v>2.31</v>
      </c>
      <c r="O7" s="19">
        <v>46.56</v>
      </c>
      <c r="P7" s="14" t="s">
        <v>24</v>
      </c>
    </row>
    <row r="8" spans="1:17" x14ac:dyDescent="0.35">
      <c r="A8" s="2">
        <v>6</v>
      </c>
      <c r="B8" s="2">
        <v>4.04</v>
      </c>
      <c r="C8" s="2" t="s">
        <v>14</v>
      </c>
      <c r="D8" s="2" t="s">
        <v>19</v>
      </c>
      <c r="E8" s="2"/>
      <c r="F8" s="11">
        <v>79.400000000000006</v>
      </c>
      <c r="G8" s="20">
        <v>73489</v>
      </c>
      <c r="H8" s="5">
        <v>76.367498672331394</v>
      </c>
      <c r="I8" s="5">
        <v>5.6293149229952206</v>
      </c>
      <c r="J8" s="5">
        <v>0</v>
      </c>
      <c r="K8" s="5">
        <v>10.833775889537971</v>
      </c>
      <c r="L8" s="5">
        <v>0</v>
      </c>
      <c r="M8" s="5">
        <v>5.8151885289431755</v>
      </c>
      <c r="N8" s="5">
        <v>1.3542219861922464</v>
      </c>
      <c r="O8" s="19">
        <v>34.121083377588953</v>
      </c>
      <c r="P8" s="14" t="s">
        <v>24</v>
      </c>
    </row>
    <row r="9" spans="1:17" x14ac:dyDescent="0.35">
      <c r="A9" s="2">
        <v>7</v>
      </c>
      <c r="B9" s="2">
        <v>4.0599999999999996</v>
      </c>
      <c r="C9" s="2" t="s">
        <v>14</v>
      </c>
      <c r="D9" s="2" t="s">
        <v>19</v>
      </c>
      <c r="E9" s="2"/>
      <c r="F9" s="11">
        <v>80.3</v>
      </c>
      <c r="G9" s="18">
        <v>59035</v>
      </c>
      <c r="H9" s="5">
        <v>85.38</v>
      </c>
      <c r="I9" s="5">
        <v>4.2</v>
      </c>
      <c r="J9" s="5">
        <v>0</v>
      </c>
      <c r="K9" s="5">
        <v>5.6</v>
      </c>
      <c r="L9" s="5">
        <v>0</v>
      </c>
      <c r="M9" s="5">
        <v>2.5499999999999998</v>
      </c>
      <c r="N9" s="5">
        <v>2.27</v>
      </c>
      <c r="O9" s="19">
        <v>53.65</v>
      </c>
      <c r="P9" s="14" t="s">
        <v>24</v>
      </c>
    </row>
    <row r="10" spans="1:17" x14ac:dyDescent="0.35">
      <c r="A10" s="2">
        <v>8</v>
      </c>
      <c r="B10" s="2">
        <v>5</v>
      </c>
      <c r="C10" s="2" t="s">
        <v>14</v>
      </c>
      <c r="D10" s="2" t="s">
        <v>17</v>
      </c>
      <c r="E10" s="2"/>
      <c r="F10" s="11">
        <v>78.5</v>
      </c>
      <c r="G10" s="20">
        <v>121204</v>
      </c>
      <c r="H10" s="5">
        <v>76.753975678203929</v>
      </c>
      <c r="I10" s="5">
        <v>11.61521671343935</v>
      </c>
      <c r="J10" s="5">
        <v>0.51449953227315248</v>
      </c>
      <c r="K10" s="5">
        <v>7.8266292485188655</v>
      </c>
      <c r="L10" s="5">
        <v>0</v>
      </c>
      <c r="M10" s="5">
        <v>0.91986280012472721</v>
      </c>
      <c r="N10" s="5">
        <v>2.3698160274399749</v>
      </c>
      <c r="O10" s="19">
        <v>11.209853445587777</v>
      </c>
      <c r="P10" s="14" t="s">
        <v>24</v>
      </c>
    </row>
    <row r="11" spans="1:17" x14ac:dyDescent="0.35">
      <c r="A11" s="2">
        <v>9</v>
      </c>
      <c r="B11" s="2">
        <v>6.01</v>
      </c>
      <c r="C11" s="2" t="s">
        <v>14</v>
      </c>
      <c r="D11" s="2" t="s">
        <v>17</v>
      </c>
      <c r="E11" s="2"/>
      <c r="F11" s="11">
        <v>77.2</v>
      </c>
      <c r="G11" s="18">
        <v>72726</v>
      </c>
      <c r="H11" s="5">
        <v>71.989999999999995</v>
      </c>
      <c r="I11" s="5">
        <v>21.16</v>
      </c>
      <c r="J11" s="5">
        <v>0.4</v>
      </c>
      <c r="K11" s="5">
        <v>2.9</v>
      </c>
      <c r="L11" s="5">
        <v>0</v>
      </c>
      <c r="M11" s="5">
        <v>1.82</v>
      </c>
      <c r="N11" s="5">
        <v>1.72</v>
      </c>
      <c r="O11" s="19">
        <v>36.299999999999997</v>
      </c>
      <c r="P11" s="14" t="s">
        <v>24</v>
      </c>
    </row>
    <row r="12" spans="1:17" x14ac:dyDescent="0.35">
      <c r="A12" s="2">
        <v>10</v>
      </c>
      <c r="B12" s="2">
        <v>6.03</v>
      </c>
      <c r="C12" s="2" t="s">
        <v>14</v>
      </c>
      <c r="D12" s="2" t="s">
        <v>22</v>
      </c>
      <c r="E12" s="2"/>
      <c r="F12" s="11">
        <v>78.7</v>
      </c>
      <c r="G12" s="20">
        <v>109401</v>
      </c>
      <c r="H12" s="5">
        <v>83.095347766006441</v>
      </c>
      <c r="I12" s="5">
        <v>7.2086596038691848</v>
      </c>
      <c r="J12" s="5">
        <v>0</v>
      </c>
      <c r="K12" s="5">
        <v>6.1262091202210964</v>
      </c>
      <c r="L12" s="5">
        <v>0</v>
      </c>
      <c r="M12" s="5">
        <v>0.55274067250115155</v>
      </c>
      <c r="N12" s="5">
        <v>3.0170428374021188</v>
      </c>
      <c r="O12" s="19">
        <v>8.8208198986642099</v>
      </c>
      <c r="P12" s="14" t="s">
        <v>24</v>
      </c>
    </row>
    <row r="13" spans="1:17" x14ac:dyDescent="0.35">
      <c r="A13" s="2">
        <v>11</v>
      </c>
      <c r="B13" s="2">
        <v>6.06</v>
      </c>
      <c r="C13" s="2" t="s">
        <v>14</v>
      </c>
      <c r="D13" s="2" t="s">
        <v>19</v>
      </c>
      <c r="E13" s="2"/>
      <c r="F13" s="11">
        <v>81.7</v>
      </c>
      <c r="G13" s="18">
        <v>246691</v>
      </c>
      <c r="H13" s="5">
        <v>88.64</v>
      </c>
      <c r="I13" s="5">
        <v>2.04</v>
      </c>
      <c r="J13" s="5">
        <v>0</v>
      </c>
      <c r="K13" s="5">
        <v>6.36</v>
      </c>
      <c r="L13" s="5">
        <v>1.51</v>
      </c>
      <c r="M13" s="5">
        <v>0</v>
      </c>
      <c r="N13" s="5">
        <v>1.44</v>
      </c>
      <c r="O13" s="19">
        <v>5.98</v>
      </c>
      <c r="P13" s="14" t="s">
        <v>24</v>
      </c>
    </row>
    <row r="14" spans="1:17" x14ac:dyDescent="0.35">
      <c r="A14" s="2">
        <v>12</v>
      </c>
      <c r="B14" s="2">
        <v>8</v>
      </c>
      <c r="C14" s="2" t="s">
        <v>14</v>
      </c>
      <c r="D14" s="2" t="s">
        <v>17</v>
      </c>
      <c r="E14" s="2"/>
      <c r="F14" s="11">
        <v>79.3</v>
      </c>
      <c r="G14" s="18">
        <v>80699</v>
      </c>
      <c r="H14" s="5">
        <v>62.37</v>
      </c>
      <c r="I14" s="5">
        <v>21.28</v>
      </c>
      <c r="J14" s="5">
        <v>0.96</v>
      </c>
      <c r="K14" s="5">
        <v>5.73</v>
      </c>
      <c r="L14" s="5">
        <v>0</v>
      </c>
      <c r="M14" s="5">
        <v>6.49</v>
      </c>
      <c r="N14" s="5">
        <v>3.16</v>
      </c>
      <c r="O14" s="19">
        <v>40.17</v>
      </c>
      <c r="P14" s="14" t="s">
        <v>24</v>
      </c>
    </row>
    <row r="15" spans="1:17" x14ac:dyDescent="0.35">
      <c r="A15" s="2">
        <v>13</v>
      </c>
      <c r="B15" s="2">
        <v>10.01</v>
      </c>
      <c r="C15" s="2" t="s">
        <v>14</v>
      </c>
      <c r="D15" s="2" t="s">
        <v>19</v>
      </c>
      <c r="E15" s="2"/>
      <c r="F15" s="11">
        <v>76.900000000000006</v>
      </c>
      <c r="G15" s="18">
        <v>202138</v>
      </c>
      <c r="H15" s="5">
        <v>80.959999999999994</v>
      </c>
      <c r="I15" s="5">
        <v>3.23</v>
      </c>
      <c r="J15" s="5">
        <v>0.62</v>
      </c>
      <c r="K15" s="5">
        <v>4.4000000000000004</v>
      </c>
      <c r="L15" s="5">
        <v>0</v>
      </c>
      <c r="M15" s="5">
        <v>4.67</v>
      </c>
      <c r="N15" s="5">
        <v>6.12</v>
      </c>
      <c r="O15" s="19">
        <v>19.79</v>
      </c>
      <c r="P15" s="14" t="s">
        <v>24</v>
      </c>
    </row>
    <row r="16" spans="1:17" x14ac:dyDescent="0.35">
      <c r="A16" s="2">
        <v>14</v>
      </c>
      <c r="B16" s="10" t="s">
        <v>26</v>
      </c>
      <c r="C16" s="2" t="s">
        <v>14</v>
      </c>
      <c r="D16" s="2" t="s">
        <v>17</v>
      </c>
      <c r="E16" s="2"/>
      <c r="F16" s="11">
        <v>77.599999999999994</v>
      </c>
      <c r="G16" s="21">
        <v>67838</v>
      </c>
      <c r="H16" s="5">
        <v>73.196689002759157</v>
      </c>
      <c r="I16" s="5">
        <v>19.077650768624359</v>
      </c>
      <c r="J16" s="5">
        <v>0.35474970437524633</v>
      </c>
      <c r="K16" s="5">
        <v>1.5766653527788728</v>
      </c>
      <c r="L16" s="5">
        <v>0</v>
      </c>
      <c r="M16" s="5">
        <v>3.5869136775719355</v>
      </c>
      <c r="N16" s="5">
        <v>2.2073314938904218</v>
      </c>
      <c r="O16" s="19">
        <v>30.82380764682696</v>
      </c>
      <c r="P16" s="14" t="s">
        <v>24</v>
      </c>
    </row>
    <row r="17" spans="1:16" x14ac:dyDescent="0.35">
      <c r="A17" s="2">
        <v>15</v>
      </c>
      <c r="B17" s="2">
        <v>14</v>
      </c>
      <c r="C17" s="2" t="s">
        <v>14</v>
      </c>
      <c r="D17" s="2" t="s">
        <v>19</v>
      </c>
      <c r="E17" s="2"/>
      <c r="F17" s="11">
        <v>77.599999999999994</v>
      </c>
      <c r="G17" s="20">
        <v>76164</v>
      </c>
      <c r="H17" s="5">
        <v>72.379912663755462</v>
      </c>
      <c r="I17" s="5">
        <v>18.094978165938866</v>
      </c>
      <c r="J17" s="5">
        <v>0.57314410480349354</v>
      </c>
      <c r="K17" s="5">
        <v>3.2751091703056767</v>
      </c>
      <c r="L17" s="5">
        <v>0</v>
      </c>
      <c r="M17" s="5">
        <v>3.2751091703056767</v>
      </c>
      <c r="N17" s="5">
        <v>2.4017467248908297</v>
      </c>
      <c r="O17" s="19">
        <v>36.435589519650655</v>
      </c>
      <c r="P17" s="14" t="s">
        <v>24</v>
      </c>
    </row>
    <row r="18" spans="1:16" x14ac:dyDescent="0.35">
      <c r="A18" s="2">
        <v>16</v>
      </c>
      <c r="B18" s="2">
        <v>15.03</v>
      </c>
      <c r="C18" s="2" t="s">
        <v>14</v>
      </c>
      <c r="D18" s="2" t="s">
        <v>17</v>
      </c>
      <c r="E18" s="2"/>
      <c r="F18" s="11">
        <v>72.400000000000006</v>
      </c>
      <c r="G18" s="20">
        <v>38704</v>
      </c>
      <c r="H18" s="5">
        <v>79.304224352147685</v>
      </c>
      <c r="I18" s="5">
        <v>8.3777067802626899</v>
      </c>
      <c r="J18" s="5">
        <v>0.28399006034788782</v>
      </c>
      <c r="K18" s="5">
        <v>4.8988285410010652</v>
      </c>
      <c r="L18" s="5">
        <v>0</v>
      </c>
      <c r="M18" s="5">
        <v>6.0702875399361016</v>
      </c>
      <c r="N18" s="5">
        <v>1.0649627263045793</v>
      </c>
      <c r="O18" s="19">
        <v>57.25949591764288</v>
      </c>
      <c r="P18" s="14" t="s">
        <v>24</v>
      </c>
    </row>
    <row r="19" spans="1:16" x14ac:dyDescent="0.35">
      <c r="A19" s="2">
        <v>17</v>
      </c>
      <c r="B19" s="2">
        <v>15.04</v>
      </c>
      <c r="C19" s="2" t="s">
        <v>14</v>
      </c>
      <c r="D19" s="2" t="s">
        <v>17</v>
      </c>
      <c r="E19" s="2"/>
      <c r="F19" s="11">
        <v>72.400000000000006</v>
      </c>
      <c r="G19" s="20">
        <v>56256</v>
      </c>
      <c r="H19" s="5">
        <v>69.748580697485806</v>
      </c>
      <c r="I19" s="5">
        <v>19.261962692619626</v>
      </c>
      <c r="J19" s="5">
        <v>0</v>
      </c>
      <c r="K19" s="5">
        <v>7.7047850770478501</v>
      </c>
      <c r="L19" s="5">
        <v>0</v>
      </c>
      <c r="M19" s="5">
        <v>0.81103000811030002</v>
      </c>
      <c r="N19" s="5">
        <v>2.473641524736415</v>
      </c>
      <c r="O19" s="19">
        <v>40.551500405515007</v>
      </c>
      <c r="P19" s="14" t="s">
        <v>24</v>
      </c>
    </row>
    <row r="20" spans="1:16" x14ac:dyDescent="0.35">
      <c r="A20" s="2">
        <v>18</v>
      </c>
      <c r="B20" s="2">
        <v>18</v>
      </c>
      <c r="C20" s="2" t="s">
        <v>14</v>
      </c>
      <c r="D20" s="2" t="s">
        <v>17</v>
      </c>
      <c r="E20" s="2"/>
      <c r="F20" s="11">
        <v>80.900000000000006</v>
      </c>
      <c r="G20" s="18">
        <v>106347</v>
      </c>
      <c r="H20" s="5">
        <v>84.96</v>
      </c>
      <c r="I20" s="5">
        <v>7.11</v>
      </c>
      <c r="J20" s="5">
        <v>0</v>
      </c>
      <c r="K20" s="5">
        <v>5.97</v>
      </c>
      <c r="L20" s="5">
        <v>0</v>
      </c>
      <c r="M20" s="5">
        <v>1.05</v>
      </c>
      <c r="N20" s="5">
        <v>0.91</v>
      </c>
      <c r="O20" s="19">
        <v>11.59</v>
      </c>
      <c r="P20" s="14" t="s">
        <v>24</v>
      </c>
    </row>
    <row r="21" spans="1:16" x14ac:dyDescent="0.35">
      <c r="A21" s="2">
        <v>19</v>
      </c>
      <c r="B21" s="2">
        <v>19</v>
      </c>
      <c r="C21" s="2" t="s">
        <v>14</v>
      </c>
      <c r="D21" s="2" t="s">
        <v>16</v>
      </c>
      <c r="E21" s="2"/>
      <c r="F21" s="11">
        <v>75.900000000000006</v>
      </c>
      <c r="G21" s="20">
        <v>151301</v>
      </c>
      <c r="H21" s="5">
        <v>80.143088552915771</v>
      </c>
      <c r="I21" s="5">
        <v>10.893628509719221</v>
      </c>
      <c r="J21" s="5">
        <v>0</v>
      </c>
      <c r="K21" s="5">
        <v>3.9551835853131747</v>
      </c>
      <c r="L21" s="5">
        <v>0</v>
      </c>
      <c r="M21" s="5">
        <v>2.159827213822894</v>
      </c>
      <c r="N21" s="5">
        <v>2.8482721382289418</v>
      </c>
      <c r="O21" s="19">
        <v>12.810475161987043</v>
      </c>
      <c r="P21" s="14" t="s">
        <v>24</v>
      </c>
    </row>
    <row r="22" spans="1:16" x14ac:dyDescent="0.35">
      <c r="A22" s="2">
        <v>20</v>
      </c>
      <c r="B22" s="2">
        <v>22</v>
      </c>
      <c r="C22" s="2" t="s">
        <v>14</v>
      </c>
      <c r="D22" s="2" t="s">
        <v>16</v>
      </c>
      <c r="E22" s="2"/>
      <c r="F22" s="11">
        <v>76.8</v>
      </c>
      <c r="G22" s="18">
        <v>65503</v>
      </c>
      <c r="H22" s="5">
        <v>73.72</v>
      </c>
      <c r="I22" s="5">
        <v>13.7</v>
      </c>
      <c r="J22" s="5">
        <v>0.72</v>
      </c>
      <c r="K22" s="5">
        <v>8.51</v>
      </c>
      <c r="L22" s="5">
        <v>0</v>
      </c>
      <c r="M22" s="5">
        <v>0.36</v>
      </c>
      <c r="N22" s="5">
        <v>3</v>
      </c>
      <c r="O22" s="19">
        <v>16.57</v>
      </c>
      <c r="P22" s="14" t="s">
        <v>24</v>
      </c>
    </row>
    <row r="23" spans="1:16" x14ac:dyDescent="0.35">
      <c r="A23" s="2">
        <v>21</v>
      </c>
      <c r="B23" s="2">
        <v>24</v>
      </c>
      <c r="C23" s="2" t="s">
        <v>14</v>
      </c>
      <c r="D23" s="6" t="s">
        <v>17</v>
      </c>
      <c r="E23" s="6"/>
      <c r="F23" s="12">
        <v>78.400000000000006</v>
      </c>
      <c r="G23" s="20">
        <v>59803</v>
      </c>
      <c r="H23" s="8">
        <v>89.351021871638579</v>
      </c>
      <c r="I23" s="8">
        <v>5.3782717820007173</v>
      </c>
      <c r="J23" s="8">
        <v>0.25098601649336677</v>
      </c>
      <c r="K23" s="8">
        <v>1.7927572606669058</v>
      </c>
      <c r="L23" s="8">
        <v>0</v>
      </c>
      <c r="M23" s="8">
        <v>2.4381498745069918</v>
      </c>
      <c r="N23" s="8">
        <v>0.78881319469343847</v>
      </c>
      <c r="O23" s="22">
        <v>72.248117604876299</v>
      </c>
      <c r="P23" s="14" t="s">
        <v>24</v>
      </c>
    </row>
    <row r="24" spans="1:16" x14ac:dyDescent="0.35">
      <c r="A24" s="2">
        <v>22</v>
      </c>
      <c r="B24" s="2">
        <v>25</v>
      </c>
      <c r="C24" s="2" t="s">
        <v>14</v>
      </c>
      <c r="D24" s="6" t="s">
        <v>17</v>
      </c>
      <c r="E24" s="6"/>
      <c r="F24" s="12">
        <v>74.900000000000006</v>
      </c>
      <c r="G24" s="20">
        <v>45162</v>
      </c>
      <c r="H24" s="8">
        <v>70.972309628697289</v>
      </c>
      <c r="I24" s="8">
        <v>24.669603524229075</v>
      </c>
      <c r="J24" s="8">
        <v>0.14159848961611077</v>
      </c>
      <c r="K24" s="8">
        <v>0</v>
      </c>
      <c r="L24" s="8">
        <v>0</v>
      </c>
      <c r="M24" s="8">
        <v>3.2252989301447452</v>
      </c>
      <c r="N24" s="8">
        <v>0.99118942731277537</v>
      </c>
      <c r="O24" s="22">
        <v>69.839521711768398</v>
      </c>
      <c r="P24" s="14" t="s">
        <v>24</v>
      </c>
    </row>
    <row r="25" spans="1:16" x14ac:dyDescent="0.35">
      <c r="A25" s="2">
        <v>23</v>
      </c>
      <c r="B25" s="2">
        <v>27.01</v>
      </c>
      <c r="C25" s="2" t="s">
        <v>14</v>
      </c>
      <c r="D25" s="2" t="s">
        <v>16</v>
      </c>
      <c r="E25" s="6"/>
      <c r="F25" s="12">
        <v>72.5</v>
      </c>
      <c r="G25" s="20">
        <v>31869</v>
      </c>
      <c r="H25" s="8">
        <v>27.020408163265309</v>
      </c>
      <c r="I25" s="8">
        <v>72.353741496598644</v>
      </c>
      <c r="J25" s="8">
        <v>0</v>
      </c>
      <c r="K25" s="8">
        <v>0</v>
      </c>
      <c r="L25" s="8">
        <v>0</v>
      </c>
      <c r="M25" s="8">
        <v>0.62585034013605445</v>
      </c>
      <c r="N25" s="8">
        <v>0</v>
      </c>
      <c r="O25" s="22">
        <v>28.217687074829932</v>
      </c>
      <c r="P25" s="14" t="s">
        <v>24</v>
      </c>
    </row>
    <row r="26" spans="1:16" x14ac:dyDescent="0.35">
      <c r="A26" s="2">
        <v>24</v>
      </c>
      <c r="B26" s="2">
        <v>27.02</v>
      </c>
      <c r="C26" s="2" t="s">
        <v>14</v>
      </c>
      <c r="D26" s="2" t="s">
        <v>16</v>
      </c>
      <c r="E26" s="2"/>
      <c r="F26" s="11">
        <v>72.5</v>
      </c>
      <c r="G26" s="18">
        <v>53633</v>
      </c>
      <c r="H26" s="5">
        <v>22.27</v>
      </c>
      <c r="I26" s="5">
        <v>76.88</v>
      </c>
      <c r="J26" s="5">
        <v>0</v>
      </c>
      <c r="K26" s="5">
        <v>0</v>
      </c>
      <c r="L26" s="5">
        <v>0</v>
      </c>
      <c r="M26" s="5">
        <v>0</v>
      </c>
      <c r="N26" s="5">
        <v>0.85</v>
      </c>
      <c r="O26" s="19">
        <v>20.16</v>
      </c>
      <c r="P26" s="14" t="s">
        <v>24</v>
      </c>
    </row>
    <row r="27" spans="1:16" x14ac:dyDescent="0.35">
      <c r="A27" s="2">
        <v>25</v>
      </c>
      <c r="B27" s="2">
        <v>37</v>
      </c>
      <c r="C27" s="2" t="s">
        <v>14</v>
      </c>
      <c r="D27" s="2" t="s">
        <v>17</v>
      </c>
      <c r="E27" s="2"/>
      <c r="F27" s="11">
        <v>65.5</v>
      </c>
      <c r="G27" s="18">
        <v>50277</v>
      </c>
      <c r="H27" s="5">
        <v>44.12</v>
      </c>
      <c r="I27" s="5">
        <v>55.65</v>
      </c>
      <c r="J27" s="5">
        <v>0</v>
      </c>
      <c r="K27" s="5">
        <v>0.23</v>
      </c>
      <c r="L27" s="5">
        <v>0</v>
      </c>
      <c r="M27" s="5">
        <v>0</v>
      </c>
      <c r="N27" s="5">
        <v>0</v>
      </c>
      <c r="O27" s="19">
        <v>34.75</v>
      </c>
      <c r="P27" s="14" t="s">
        <v>24</v>
      </c>
    </row>
    <row r="28" spans="1:16" x14ac:dyDescent="0.35">
      <c r="A28" s="2">
        <v>26</v>
      </c>
      <c r="B28" s="2">
        <v>38</v>
      </c>
      <c r="C28" s="2" t="s">
        <v>14</v>
      </c>
      <c r="D28" s="2" t="s">
        <v>17</v>
      </c>
      <c r="E28" s="2"/>
      <c r="F28" s="11">
        <v>68.3</v>
      </c>
      <c r="G28" s="18">
        <v>41981</v>
      </c>
      <c r="H28" s="5">
        <v>14.53</v>
      </c>
      <c r="I28" s="5">
        <v>85.22</v>
      </c>
      <c r="J28" s="5">
        <v>0</v>
      </c>
      <c r="K28" s="5">
        <v>0</v>
      </c>
      <c r="L28" s="5">
        <v>0.25</v>
      </c>
      <c r="M28" s="5">
        <v>0</v>
      </c>
      <c r="N28" s="5">
        <v>0</v>
      </c>
      <c r="O28" s="19">
        <v>14.57</v>
      </c>
      <c r="P28" s="14" t="s">
        <v>24</v>
      </c>
    </row>
    <row r="29" spans="1:16" x14ac:dyDescent="0.35">
      <c r="A29" s="2">
        <v>27</v>
      </c>
      <c r="B29" s="2">
        <v>39.01</v>
      </c>
      <c r="C29" s="2" t="s">
        <v>14</v>
      </c>
      <c r="D29" s="2" t="s">
        <v>17</v>
      </c>
      <c r="E29" s="2"/>
      <c r="F29" s="11">
        <v>71.8</v>
      </c>
      <c r="G29" s="20">
        <v>30954</v>
      </c>
      <c r="H29" s="5">
        <v>13.62763915547025</v>
      </c>
      <c r="I29" s="5">
        <v>85.84452975047985</v>
      </c>
      <c r="J29" s="5">
        <v>0</v>
      </c>
      <c r="K29" s="5">
        <v>0</v>
      </c>
      <c r="L29" s="5">
        <v>0</v>
      </c>
      <c r="M29" s="5">
        <v>0</v>
      </c>
      <c r="N29" s="5">
        <v>0.52783109404990403</v>
      </c>
      <c r="O29" s="19">
        <v>11.99616122840691</v>
      </c>
      <c r="P29" s="14" t="s">
        <v>24</v>
      </c>
    </row>
    <row r="30" spans="1:16" x14ac:dyDescent="0.35">
      <c r="A30" s="2">
        <v>28</v>
      </c>
      <c r="B30" s="2">
        <v>39.020000000000003</v>
      </c>
      <c r="C30" s="2" t="s">
        <v>14</v>
      </c>
      <c r="D30" s="2" t="s">
        <v>16</v>
      </c>
      <c r="E30" s="2"/>
      <c r="F30" s="11">
        <v>68.5</v>
      </c>
      <c r="G30" s="18">
        <v>38219</v>
      </c>
      <c r="H30" s="5">
        <v>15.16</v>
      </c>
      <c r="I30" s="5">
        <v>67.599999999999994</v>
      </c>
      <c r="J30" s="5">
        <v>0</v>
      </c>
      <c r="K30" s="5">
        <v>0</v>
      </c>
      <c r="L30" s="5">
        <v>0</v>
      </c>
      <c r="M30" s="5">
        <v>15.98</v>
      </c>
      <c r="N30" s="5">
        <v>1.26</v>
      </c>
      <c r="O30" s="19">
        <v>30.52</v>
      </c>
      <c r="P30" s="14" t="s">
        <v>24</v>
      </c>
    </row>
    <row r="31" spans="1:16" x14ac:dyDescent="0.35">
      <c r="A31" s="2">
        <v>29</v>
      </c>
      <c r="B31" s="2">
        <v>41</v>
      </c>
      <c r="C31" s="2" t="s">
        <v>14</v>
      </c>
      <c r="D31" s="2" t="s">
        <v>16</v>
      </c>
      <c r="E31" s="6"/>
      <c r="F31" s="12">
        <v>64.2</v>
      </c>
      <c r="G31" s="20">
        <v>45860</v>
      </c>
      <c r="H31" s="8">
        <v>49.538024164889841</v>
      </c>
      <c r="I31" s="8">
        <v>43.710021321961619</v>
      </c>
      <c r="J31" s="8">
        <v>0</v>
      </c>
      <c r="K31" s="8">
        <v>0</v>
      </c>
      <c r="L31" s="8">
        <v>0</v>
      </c>
      <c r="M31" s="8">
        <v>5.4726368159203984</v>
      </c>
      <c r="N31" s="8">
        <v>1.279317697228145</v>
      </c>
      <c r="O31" s="22">
        <v>53.802416488983653</v>
      </c>
      <c r="P31" s="14" t="s">
        <v>24</v>
      </c>
    </row>
    <row r="32" spans="1:16" x14ac:dyDescent="0.35">
      <c r="A32" s="2">
        <v>30</v>
      </c>
      <c r="B32" s="2">
        <v>42.01</v>
      </c>
      <c r="C32" s="2" t="s">
        <v>14</v>
      </c>
      <c r="D32" s="2" t="s">
        <v>19</v>
      </c>
      <c r="E32" s="6"/>
      <c r="F32" s="12">
        <v>75.900000000000006</v>
      </c>
      <c r="G32" s="20">
        <v>117120</v>
      </c>
      <c r="H32" s="8">
        <v>85.767234988880645</v>
      </c>
      <c r="I32" s="8">
        <v>6.5480602915740054</v>
      </c>
      <c r="J32" s="8">
        <v>0.1729676303434643</v>
      </c>
      <c r="K32" s="8">
        <v>1.0130961205831479</v>
      </c>
      <c r="L32" s="8">
        <v>0</v>
      </c>
      <c r="M32" s="8">
        <v>2.5203854707190514</v>
      </c>
      <c r="N32" s="8">
        <v>3.9782554978996791</v>
      </c>
      <c r="O32" s="22">
        <v>56.165060538670616</v>
      </c>
      <c r="P32" s="14" t="s">
        <v>24</v>
      </c>
    </row>
    <row r="33" spans="1:16" x14ac:dyDescent="0.35">
      <c r="A33" s="2">
        <v>31</v>
      </c>
      <c r="B33" s="2">
        <v>42.02</v>
      </c>
      <c r="C33" s="2" t="s">
        <v>14</v>
      </c>
      <c r="D33" s="2" t="s">
        <v>19</v>
      </c>
      <c r="E33" s="2"/>
      <c r="F33" s="11">
        <v>77.7</v>
      </c>
      <c r="G33" s="18">
        <v>98790</v>
      </c>
      <c r="H33" s="5">
        <v>86.86</v>
      </c>
      <c r="I33" s="5">
        <v>0.98</v>
      </c>
      <c r="J33" s="5">
        <v>1.82</v>
      </c>
      <c r="K33" s="5">
        <v>4.0199999999999996</v>
      </c>
      <c r="L33" s="5">
        <v>0</v>
      </c>
      <c r="M33" s="5">
        <v>3.41</v>
      </c>
      <c r="N33" s="5">
        <v>2.9</v>
      </c>
      <c r="O33" s="19">
        <v>56.03</v>
      </c>
      <c r="P33" s="14" t="s">
        <v>24</v>
      </c>
    </row>
    <row r="34" spans="1:16" x14ac:dyDescent="0.35">
      <c r="A34" s="2">
        <v>32</v>
      </c>
      <c r="B34" s="2">
        <v>43</v>
      </c>
      <c r="C34" s="2" t="s">
        <v>14</v>
      </c>
      <c r="D34" s="2" t="s">
        <v>16</v>
      </c>
      <c r="E34" s="6"/>
      <c r="F34" s="12">
        <v>73</v>
      </c>
      <c r="G34" s="20">
        <v>74958</v>
      </c>
      <c r="H34" s="8">
        <v>68.643512450851901</v>
      </c>
      <c r="I34" s="8">
        <v>18.971166448230669</v>
      </c>
      <c r="J34" s="8">
        <v>0.81913499344692009</v>
      </c>
      <c r="K34" s="8">
        <v>1.6055045871559634</v>
      </c>
      <c r="L34" s="8">
        <v>0</v>
      </c>
      <c r="M34" s="8">
        <v>5.7339449541284404</v>
      </c>
      <c r="N34" s="8">
        <v>4.2267365661861076</v>
      </c>
      <c r="O34" s="22">
        <v>48.591087811271301</v>
      </c>
      <c r="P34" s="14" t="s">
        <v>24</v>
      </c>
    </row>
    <row r="35" spans="1:16" x14ac:dyDescent="0.35">
      <c r="A35" s="2">
        <v>33</v>
      </c>
      <c r="B35" s="2">
        <v>44</v>
      </c>
      <c r="C35" s="2" t="s">
        <v>14</v>
      </c>
      <c r="D35" s="2" t="s">
        <v>18</v>
      </c>
      <c r="E35" s="6"/>
      <c r="F35" s="12">
        <v>78.099999999999994</v>
      </c>
      <c r="G35" s="20">
        <v>175434</v>
      </c>
      <c r="H35" s="8">
        <v>77.799773755656105</v>
      </c>
      <c r="I35" s="8">
        <v>11.651583710407239</v>
      </c>
      <c r="J35" s="8">
        <v>0</v>
      </c>
      <c r="K35" s="8">
        <v>1.9230769230769231</v>
      </c>
      <c r="L35" s="8">
        <v>0</v>
      </c>
      <c r="M35" s="8">
        <v>4.7228506787330318</v>
      </c>
      <c r="N35" s="8">
        <v>3.9027149321266967</v>
      </c>
      <c r="O35" s="22">
        <v>23.614253393665159</v>
      </c>
      <c r="P35" s="14" t="s">
        <v>24</v>
      </c>
    </row>
    <row r="36" spans="1:16" x14ac:dyDescent="0.35">
      <c r="A36" s="2">
        <v>34</v>
      </c>
      <c r="B36" s="2">
        <v>55</v>
      </c>
      <c r="C36" s="2" t="s">
        <v>14</v>
      </c>
      <c r="D36" s="2" t="s">
        <v>17</v>
      </c>
      <c r="E36" s="2"/>
      <c r="F36" s="11">
        <v>73.5</v>
      </c>
      <c r="G36" s="18">
        <v>44029</v>
      </c>
      <c r="H36" s="5">
        <v>51.68</v>
      </c>
      <c r="I36" s="5">
        <v>43.75</v>
      </c>
      <c r="J36" s="5">
        <v>0</v>
      </c>
      <c r="K36" s="5">
        <v>0</v>
      </c>
      <c r="L36" s="5">
        <v>0</v>
      </c>
      <c r="M36" s="5">
        <v>4.57</v>
      </c>
      <c r="N36" s="5">
        <v>0</v>
      </c>
      <c r="O36" s="19">
        <v>52.98</v>
      </c>
      <c r="P36" s="14" t="s">
        <v>24</v>
      </c>
    </row>
    <row r="37" spans="1:16" x14ac:dyDescent="0.35">
      <c r="A37" s="2">
        <v>35</v>
      </c>
      <c r="B37" s="2">
        <v>80</v>
      </c>
      <c r="C37" s="2" t="s">
        <v>14</v>
      </c>
      <c r="D37" s="2" t="s">
        <v>20</v>
      </c>
      <c r="E37" s="2"/>
      <c r="F37" s="11">
        <v>83.3</v>
      </c>
      <c r="G37" s="18">
        <v>257859</v>
      </c>
      <c r="H37" s="5">
        <v>92.3</v>
      </c>
      <c r="I37" s="5">
        <v>1.02</v>
      </c>
      <c r="J37" s="5">
        <v>0.94</v>
      </c>
      <c r="K37" s="5">
        <v>4.46</v>
      </c>
      <c r="L37" s="5">
        <v>0</v>
      </c>
      <c r="M37" s="5">
        <v>0.48</v>
      </c>
      <c r="N37" s="5">
        <v>0.8</v>
      </c>
      <c r="O37" s="19">
        <v>7.53</v>
      </c>
      <c r="P37" s="14" t="s">
        <v>24</v>
      </c>
    </row>
    <row r="38" spans="1:16" x14ac:dyDescent="0.35">
      <c r="A38" s="2">
        <v>36</v>
      </c>
      <c r="B38" s="2">
        <v>86.03</v>
      </c>
      <c r="C38" s="2" t="s">
        <v>14</v>
      </c>
      <c r="D38" s="2" t="s">
        <v>20</v>
      </c>
      <c r="E38" s="2"/>
      <c r="F38" s="11">
        <v>70</v>
      </c>
      <c r="G38" s="18">
        <v>42029</v>
      </c>
      <c r="H38" s="5">
        <v>11.62</v>
      </c>
      <c r="I38" s="5">
        <v>71.319999999999993</v>
      </c>
      <c r="J38" s="5">
        <v>0</v>
      </c>
      <c r="K38" s="5">
        <v>0</v>
      </c>
      <c r="L38" s="5">
        <v>0</v>
      </c>
      <c r="M38" s="5">
        <v>12.89</v>
      </c>
      <c r="N38" s="5">
        <v>4.17</v>
      </c>
      <c r="O38" s="19">
        <v>28.68</v>
      </c>
      <c r="P38" s="14" t="s">
        <v>24</v>
      </c>
    </row>
    <row r="39" spans="1:16" x14ac:dyDescent="0.35">
      <c r="A39" s="2">
        <v>37</v>
      </c>
      <c r="B39" s="2">
        <v>89</v>
      </c>
      <c r="C39" s="2" t="s">
        <v>14</v>
      </c>
      <c r="D39" s="2" t="s">
        <v>17</v>
      </c>
      <c r="E39" s="6"/>
      <c r="F39" s="12">
        <v>74.400000000000006</v>
      </c>
      <c r="G39" s="20">
        <v>39241</v>
      </c>
      <c r="H39" s="8">
        <v>31.633802816901408</v>
      </c>
      <c r="I39" s="8">
        <v>67.718309859154928</v>
      </c>
      <c r="J39" s="8">
        <v>0</v>
      </c>
      <c r="K39" s="8">
        <v>0</v>
      </c>
      <c r="L39" s="8">
        <v>0</v>
      </c>
      <c r="M39" s="8">
        <v>0</v>
      </c>
      <c r="N39" s="8">
        <v>0.647887323943662</v>
      </c>
      <c r="O39" s="22">
        <v>32.619718309859152</v>
      </c>
      <c r="P39" s="14" t="s">
        <v>24</v>
      </c>
    </row>
    <row r="40" spans="1:16" x14ac:dyDescent="0.35">
      <c r="A40" s="2">
        <v>38</v>
      </c>
      <c r="B40" s="2">
        <v>101.01</v>
      </c>
      <c r="C40" s="2" t="s">
        <v>14</v>
      </c>
      <c r="D40" s="2" t="s">
        <v>16</v>
      </c>
      <c r="E40" s="2"/>
      <c r="F40" s="11">
        <v>70.400000000000006</v>
      </c>
      <c r="G40" s="18">
        <v>51932</v>
      </c>
      <c r="H40" s="5">
        <v>55.57</v>
      </c>
      <c r="I40" s="5">
        <v>40.950000000000003</v>
      </c>
      <c r="J40" s="5">
        <v>0.32</v>
      </c>
      <c r="K40" s="5">
        <v>0.26</v>
      </c>
      <c r="L40" s="5">
        <v>0</v>
      </c>
      <c r="M40" s="5">
        <v>2.4300000000000002</v>
      </c>
      <c r="N40" s="5">
        <v>0.47</v>
      </c>
      <c r="O40" s="19">
        <v>51.34</v>
      </c>
      <c r="P40" s="14" t="s">
        <v>24</v>
      </c>
    </row>
    <row r="41" spans="1:16" x14ac:dyDescent="0.35">
      <c r="A41" s="2">
        <v>39</v>
      </c>
      <c r="B41" s="2">
        <v>193.01</v>
      </c>
      <c r="C41" s="2" t="s">
        <v>14</v>
      </c>
      <c r="D41" s="2" t="s">
        <v>19</v>
      </c>
      <c r="E41" s="2"/>
      <c r="F41" s="11">
        <v>84.6</v>
      </c>
      <c r="G41" s="18">
        <v>359569</v>
      </c>
      <c r="H41" s="5">
        <f>2803/3180*100</f>
        <v>88.144654088050316</v>
      </c>
      <c r="I41" s="5">
        <v>0</v>
      </c>
      <c r="J41" s="5">
        <f>7/3180*100</f>
        <v>0.22012578616352202</v>
      </c>
      <c r="K41" s="5">
        <f>169/3180*100</f>
        <v>5.3144654088050318</v>
      </c>
      <c r="L41" s="5">
        <f>12/3180*100</f>
        <v>0.37735849056603776</v>
      </c>
      <c r="M41" s="5">
        <f>82/3180*100</f>
        <v>2.5786163522012582</v>
      </c>
      <c r="N41" s="5">
        <f>207/3180*100</f>
        <v>6.5094339622641506</v>
      </c>
      <c r="O41" s="19">
        <f>150/3180*100</f>
        <v>4.716981132075472</v>
      </c>
      <c r="P41" s="14" t="s">
        <v>24</v>
      </c>
    </row>
    <row r="42" spans="1:16" x14ac:dyDescent="0.35">
      <c r="A42" s="2">
        <v>40</v>
      </c>
      <c r="B42" s="2">
        <v>193.02</v>
      </c>
      <c r="C42" s="2" t="s">
        <v>14</v>
      </c>
      <c r="D42" s="2" t="s">
        <v>19</v>
      </c>
      <c r="E42" s="6"/>
      <c r="F42" s="11">
        <v>82.7</v>
      </c>
      <c r="G42" s="20">
        <v>284680</v>
      </c>
      <c r="H42" s="8">
        <v>83</v>
      </c>
      <c r="I42" s="8">
        <v>7.1</v>
      </c>
      <c r="J42" s="8">
        <v>0.6</v>
      </c>
      <c r="K42" s="8">
        <v>11</v>
      </c>
      <c r="L42" s="8">
        <v>0.1</v>
      </c>
      <c r="M42" s="8">
        <v>1.6</v>
      </c>
      <c r="N42" s="8">
        <v>3.3</v>
      </c>
      <c r="O42" s="22">
        <v>10.199999999999999</v>
      </c>
      <c r="P42" s="14" t="s">
        <v>24</v>
      </c>
    </row>
    <row r="43" spans="1:16" x14ac:dyDescent="0.35">
      <c r="A43" s="2">
        <v>41</v>
      </c>
      <c r="B43" s="2">
        <v>194</v>
      </c>
      <c r="C43" s="2" t="s">
        <v>14</v>
      </c>
      <c r="D43" s="2" t="s">
        <v>18</v>
      </c>
      <c r="E43" s="6"/>
      <c r="F43" s="11">
        <v>86.4</v>
      </c>
      <c r="G43" s="20">
        <v>282317</v>
      </c>
      <c r="H43" s="8">
        <v>86.1</v>
      </c>
      <c r="I43" s="8">
        <v>0</v>
      </c>
      <c r="J43" s="8">
        <v>0</v>
      </c>
      <c r="K43" s="8">
        <v>9.3000000000000007</v>
      </c>
      <c r="L43" s="8">
        <v>0</v>
      </c>
      <c r="M43" s="8">
        <v>1.8</v>
      </c>
      <c r="N43" s="8">
        <v>1.9</v>
      </c>
      <c r="O43" s="22">
        <v>4.3</v>
      </c>
      <c r="P43" s="14" t="s">
        <v>24</v>
      </c>
    </row>
    <row r="44" spans="1:16" x14ac:dyDescent="0.35">
      <c r="A44" s="2">
        <v>42</v>
      </c>
      <c r="B44" s="2">
        <v>196</v>
      </c>
      <c r="C44" s="2" t="s">
        <v>14</v>
      </c>
      <c r="D44" s="2" t="s">
        <v>19</v>
      </c>
      <c r="E44" s="2"/>
      <c r="F44" s="11">
        <v>84.7</v>
      </c>
      <c r="G44" s="18">
        <v>306164</v>
      </c>
      <c r="H44" s="5">
        <v>89.29</v>
      </c>
      <c r="I44" s="5">
        <v>0.81</v>
      </c>
      <c r="J44" s="5">
        <v>0</v>
      </c>
      <c r="K44" s="5">
        <v>8.4</v>
      </c>
      <c r="L44" s="5">
        <v>0</v>
      </c>
      <c r="M44" s="5">
        <v>0</v>
      </c>
      <c r="N44" s="5">
        <v>1.5</v>
      </c>
      <c r="O44" s="19">
        <v>2.14</v>
      </c>
      <c r="P44" s="14" t="s">
        <v>24</v>
      </c>
    </row>
    <row r="45" spans="1:16" x14ac:dyDescent="0.35">
      <c r="A45" s="2">
        <v>43</v>
      </c>
      <c r="B45" s="2">
        <v>197</v>
      </c>
      <c r="C45" s="2" t="s">
        <v>14</v>
      </c>
      <c r="D45" s="2" t="s">
        <v>19</v>
      </c>
      <c r="E45" s="6"/>
      <c r="F45" s="12">
        <v>81.7</v>
      </c>
      <c r="G45" s="20">
        <v>543949</v>
      </c>
      <c r="H45" s="8">
        <v>92.764471057884236</v>
      </c>
      <c r="I45" s="8">
        <v>0</v>
      </c>
      <c r="J45" s="8">
        <v>0.64870259481037917</v>
      </c>
      <c r="K45" s="8">
        <v>4.1417165668662674</v>
      </c>
      <c r="L45" s="8">
        <v>0</v>
      </c>
      <c r="M45" s="8">
        <v>1.3972055888223553</v>
      </c>
      <c r="N45" s="8">
        <v>1.0479041916167664</v>
      </c>
      <c r="O45" s="22">
        <v>2.2954091816367264</v>
      </c>
      <c r="P45" s="14" t="s">
        <v>24</v>
      </c>
    </row>
    <row r="46" spans="1:16" x14ac:dyDescent="0.35">
      <c r="A46" s="2">
        <v>44</v>
      </c>
      <c r="B46" s="2">
        <v>198</v>
      </c>
      <c r="C46" s="2" t="s">
        <v>14</v>
      </c>
      <c r="D46" s="2" t="s">
        <v>18</v>
      </c>
      <c r="E46" s="2"/>
      <c r="F46" s="11">
        <v>82.4</v>
      </c>
      <c r="G46" s="18">
        <v>329119</v>
      </c>
      <c r="H46" s="5">
        <v>91.7</v>
      </c>
      <c r="I46" s="5">
        <v>0.19</v>
      </c>
      <c r="J46" s="5">
        <v>0</v>
      </c>
      <c r="K46" s="5">
        <v>5.03</v>
      </c>
      <c r="L46" s="5">
        <v>0</v>
      </c>
      <c r="M46" s="5">
        <v>0.43</v>
      </c>
      <c r="N46" s="5">
        <v>2.65</v>
      </c>
      <c r="O46" s="19">
        <v>3.15</v>
      </c>
      <c r="P46" s="14" t="s">
        <v>24</v>
      </c>
    </row>
    <row r="47" spans="1:16" x14ac:dyDescent="0.35">
      <c r="A47" s="2">
        <v>45</v>
      </c>
      <c r="B47" s="2">
        <v>203</v>
      </c>
      <c r="C47" s="2" t="s">
        <v>14</v>
      </c>
      <c r="D47" s="2" t="s">
        <v>17</v>
      </c>
      <c r="E47" s="2"/>
      <c r="F47" s="11">
        <v>65.900000000000006</v>
      </c>
      <c r="G47" s="18">
        <v>39063</v>
      </c>
      <c r="H47" s="5">
        <v>17.86</v>
      </c>
      <c r="I47" s="5">
        <v>81.3</v>
      </c>
      <c r="J47" s="5">
        <v>0.46</v>
      </c>
      <c r="K47" s="5">
        <v>0.38</v>
      </c>
      <c r="L47" s="5">
        <v>0</v>
      </c>
      <c r="M47" s="5">
        <v>0</v>
      </c>
      <c r="N47" s="5">
        <v>0</v>
      </c>
      <c r="O47" s="19">
        <v>7.42</v>
      </c>
      <c r="P47" s="14" t="s">
        <v>24</v>
      </c>
    </row>
    <row r="48" spans="1:16" x14ac:dyDescent="0.35">
      <c r="A48" s="2">
        <v>46</v>
      </c>
      <c r="B48" s="2">
        <v>204</v>
      </c>
      <c r="C48" s="2" t="s">
        <v>14</v>
      </c>
      <c r="D48" s="6" t="s">
        <v>16</v>
      </c>
      <c r="E48" s="2"/>
      <c r="F48" s="12"/>
      <c r="G48" s="20">
        <v>85066</v>
      </c>
      <c r="H48" s="8">
        <v>65.588752196836552</v>
      </c>
      <c r="I48" s="8">
        <v>26.865846514352665</v>
      </c>
      <c r="J48" s="8">
        <v>0</v>
      </c>
      <c r="K48" s="8">
        <v>2.1323960164030464</v>
      </c>
      <c r="L48" s="8">
        <v>0</v>
      </c>
      <c r="M48" s="8">
        <v>3.4094903339191567</v>
      </c>
      <c r="N48" s="8">
        <v>2.0035149384885766</v>
      </c>
      <c r="O48" s="22">
        <v>23.538371411833626</v>
      </c>
      <c r="P48" s="14" t="s">
        <v>24</v>
      </c>
    </row>
    <row r="49" spans="1:16" x14ac:dyDescent="0.35">
      <c r="A49" s="2">
        <v>47</v>
      </c>
      <c r="B49" s="2">
        <v>205</v>
      </c>
      <c r="C49" s="2" t="s">
        <v>14</v>
      </c>
      <c r="D49" s="2" t="s">
        <v>16</v>
      </c>
      <c r="E49" s="6"/>
      <c r="F49" s="11">
        <v>71.099999999999994</v>
      </c>
      <c r="G49" s="20">
        <v>31511</v>
      </c>
      <c r="H49" s="8">
        <v>32.700000000000003</v>
      </c>
      <c r="I49" s="8">
        <v>61.9</v>
      </c>
      <c r="J49" s="8">
        <v>0</v>
      </c>
      <c r="K49" s="8">
        <v>4</v>
      </c>
      <c r="L49" s="8">
        <v>0</v>
      </c>
      <c r="M49" s="8">
        <v>2.6</v>
      </c>
      <c r="N49" s="8">
        <v>1.3</v>
      </c>
      <c r="O49" s="22">
        <v>29.3</v>
      </c>
      <c r="P49" s="14" t="s">
        <v>24</v>
      </c>
    </row>
    <row r="50" spans="1:16" ht="15" thickBot="1" x14ac:dyDescent="0.4">
      <c r="A50" s="2">
        <v>48</v>
      </c>
      <c r="B50" s="2">
        <v>206</v>
      </c>
      <c r="C50" s="2" t="s">
        <v>14</v>
      </c>
      <c r="D50" s="2" t="s">
        <v>18</v>
      </c>
      <c r="E50" s="6"/>
      <c r="F50" s="12">
        <v>85.1</v>
      </c>
      <c r="G50" s="23">
        <v>503798</v>
      </c>
      <c r="H50" s="24">
        <v>88.6</v>
      </c>
      <c r="I50" s="24">
        <v>1.1000000000000001</v>
      </c>
      <c r="J50" s="24">
        <v>1.5</v>
      </c>
      <c r="K50" s="24">
        <v>9.9</v>
      </c>
      <c r="L50" s="24">
        <v>2</v>
      </c>
      <c r="M50" s="24">
        <v>2</v>
      </c>
      <c r="N50" s="24">
        <v>4.5</v>
      </c>
      <c r="O50" s="25">
        <v>6.8</v>
      </c>
      <c r="P50" s="14" t="s">
        <v>24</v>
      </c>
    </row>
    <row r="53" spans="1:16" x14ac:dyDescent="0.35">
      <c r="C53" s="1" t="s">
        <v>18</v>
      </c>
      <c r="D53">
        <f>COUNTIF(D3:D50,"green")</f>
        <v>8</v>
      </c>
    </row>
    <row r="54" spans="1:16" x14ac:dyDescent="0.35">
      <c r="C54" s="1" t="s">
        <v>19</v>
      </c>
      <c r="D54">
        <f>COUNTIF(D3:D50,"blue")</f>
        <v>12</v>
      </c>
    </row>
    <row r="55" spans="1:16" x14ac:dyDescent="0.35">
      <c r="C55" s="1" t="s">
        <v>17</v>
      </c>
      <c r="D55">
        <f>COUNTIF(D3:D50,"yellow")</f>
        <v>16</v>
      </c>
    </row>
    <row r="56" spans="1:16" x14ac:dyDescent="0.35">
      <c r="C56" s="1" t="s">
        <v>16</v>
      </c>
      <c r="D56">
        <f>COUNTIF(D3:D50,"red")</f>
        <v>10</v>
      </c>
    </row>
    <row r="57" spans="1:16" x14ac:dyDescent="0.35">
      <c r="C57" s="1" t="s">
        <v>20</v>
      </c>
      <c r="D57">
        <f>COUNTIF(D3:D50,"none")</f>
        <v>2</v>
      </c>
    </row>
    <row r="58" spans="1:16" x14ac:dyDescent="0.35">
      <c r="C58" s="1" t="s">
        <v>23</v>
      </c>
      <c r="D58">
        <f>SUM(D53:D57)</f>
        <v>48</v>
      </c>
    </row>
  </sheetData>
  <sortState xmlns:xlrd2="http://schemas.microsoft.com/office/spreadsheetml/2017/richdata2" ref="A3:O50">
    <sortCondition ref="B3:B50"/>
  </sortState>
  <mergeCells count="1">
    <mergeCell ref="G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BBBB-1DFA-4BC1-8136-679F4D37E0AB}">
  <dimension ref="A1:A9"/>
  <sheetViews>
    <sheetView tabSelected="1" workbookViewId="0">
      <selection activeCell="C15" sqref="C15"/>
    </sheetView>
  </sheetViews>
  <sheetFormatPr defaultRowHeight="14.5" x14ac:dyDescent="0.35"/>
  <sheetData>
    <row r="1" spans="1:1" x14ac:dyDescent="0.35">
      <c r="A1" t="s">
        <v>32</v>
      </c>
    </row>
    <row r="2" spans="1:1" x14ac:dyDescent="0.35">
      <c r="A2" t="s">
        <v>28</v>
      </c>
    </row>
    <row r="3" spans="1:1" x14ac:dyDescent="0.35">
      <c r="A3" t="s">
        <v>29</v>
      </c>
    </row>
    <row r="5" spans="1:1" x14ac:dyDescent="0.35">
      <c r="A5" t="s">
        <v>27</v>
      </c>
    </row>
    <row r="8" spans="1:1" x14ac:dyDescent="0.35">
      <c r="A8" t="s">
        <v>30</v>
      </c>
    </row>
    <row r="9" spans="1:1" x14ac:dyDescent="0.35">
      <c r="A9"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Dallas</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Tamara</dc:creator>
  <cp:keywords/>
  <dc:description/>
  <cp:lastModifiedBy>Tamara</cp:lastModifiedBy>
  <cp:revision/>
  <dcterms:created xsi:type="dcterms:W3CDTF">2006-09-16T00:00:00Z</dcterms:created>
  <dcterms:modified xsi:type="dcterms:W3CDTF">2021-07-09T01:14:40Z</dcterms:modified>
  <cp:category/>
  <cp:contentStatus/>
</cp:coreProperties>
</file>