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70" windowHeight="12810"/>
  </bookViews>
  <sheets>
    <sheet name="General Model" sheetId="1" r:id="rId1"/>
    <sheet name="First Model" sheetId="2" r:id="rId2"/>
    <sheet name="Revision 1a" sheetId="3" r:id="rId3"/>
    <sheet name="Revision 1b" sheetId="6" r:id="rId4"/>
    <sheet name="Revision 2a" sheetId="4" r:id="rId5"/>
    <sheet name="Revision 2b" sheetId="5" r:id="rId6"/>
    <sheet name="Initial Head Level" sheetId="7" r:id="rId7"/>
    <sheet name="Parameters" sheetId="8" r:id="rId8"/>
  </sheets>
  <definedNames>
    <definedName name="solver_adj" localSheetId="1" hidden="1">'First Model'!$Z$39</definedName>
    <definedName name="solver_adj" localSheetId="0" hidden="1">'General Model'!$Z$37:$Z$39,'General Model'!$Z$52:$Z$53</definedName>
    <definedName name="solver_adj" localSheetId="2" hidden="1">'Revision 1a'!$Z$39</definedName>
    <definedName name="solver_adj" localSheetId="3" hidden="1">'Revision 1b'!$Z$39,'Revision 1b'!$Z$52:$Z$53</definedName>
    <definedName name="solver_adj" localSheetId="4" hidden="1">'Revision 2a'!$Z$37:$Z$39</definedName>
    <definedName name="solver_adj" localSheetId="5" hidden="1">'Revision 2b'!$Z$37:$Z$39,'Revision 2b'!$Z$52:$Z$53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eng" localSheetId="1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1" hidden="1">2147483647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lhs1" localSheetId="5" hidden="1">'Revision 2b'!$Z$38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1" hidden="1">2</definedName>
    <definedName name="solver_neg" localSheetId="0" hidden="1">1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1" hidden="1">'First Model'!$AG$3</definedName>
    <definedName name="solver_opt" localSheetId="0" hidden="1">'General Model'!$AG$3</definedName>
    <definedName name="solver_opt" localSheetId="2" hidden="1">'Revision 1a'!$AG$3</definedName>
    <definedName name="solver_opt" localSheetId="3" hidden="1">'Revision 1b'!$AG$3</definedName>
    <definedName name="solver_opt" localSheetId="4" hidden="1">'Revision 2a'!$AG$3</definedName>
    <definedName name="solver_opt" localSheetId="5" hidden="1">'Revision 2b'!$AG$3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rbv" localSheetId="1" hidden="1">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el1" localSheetId="5" hidden="1">1</definedName>
    <definedName name="solver_rhs1" localSheetId="5" hidden="1">0</definedName>
    <definedName name="solver_rlx" localSheetId="1" hidden="1">2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1" hidden="1">2147483647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1" hidden="1">0.01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1" hidden="1">2</definedName>
    <definedName name="solver_typ" localSheetId="0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1" hidden="1">3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8" l="1"/>
  <c r="N15" i="8"/>
  <c r="O14" i="8"/>
  <c r="N14" i="8"/>
  <c r="O7" i="8"/>
  <c r="O6" i="8"/>
  <c r="N7" i="8"/>
  <c r="N6" i="8"/>
  <c r="L15" i="8"/>
  <c r="K15" i="8"/>
  <c r="K14" i="8"/>
  <c r="L14" i="8"/>
  <c r="K7" i="8"/>
  <c r="L7" i="8"/>
  <c r="L6" i="8"/>
  <c r="K6" i="8"/>
  <c r="H14" i="8"/>
  <c r="H13" i="8"/>
  <c r="H12" i="8"/>
  <c r="G15" i="8"/>
  <c r="G13" i="8"/>
  <c r="F15" i="8"/>
  <c r="F13" i="8"/>
  <c r="G12" i="8"/>
  <c r="F12" i="8"/>
  <c r="E15" i="8"/>
  <c r="E14" i="8"/>
  <c r="D15" i="8"/>
  <c r="D14" i="8"/>
  <c r="C15" i="8"/>
  <c r="C14" i="8"/>
  <c r="C13" i="8"/>
  <c r="C12" i="8"/>
  <c r="C11" i="8"/>
  <c r="O31" i="8"/>
  <c r="N32" i="8"/>
  <c r="O35" i="8"/>
  <c r="N31" i="8"/>
  <c r="O32" i="8"/>
  <c r="N35" i="8"/>
  <c r="O18" i="8"/>
  <c r="N19" i="8"/>
  <c r="O22" i="8"/>
  <c r="N18" i="8"/>
  <c r="O19" i="8"/>
  <c r="N22" i="8"/>
  <c r="J15" i="8"/>
  <c r="J14" i="8"/>
  <c r="J13" i="8"/>
  <c r="J12" i="8"/>
  <c r="J11" i="8"/>
  <c r="J7" i="8"/>
  <c r="J6" i="8"/>
  <c r="J5" i="8"/>
  <c r="J4" i="8"/>
  <c r="J3" i="8"/>
  <c r="AA39" i="6"/>
  <c r="AA38" i="6"/>
  <c r="AA37" i="6"/>
  <c r="AA39" i="3"/>
  <c r="AA38" i="3"/>
  <c r="AA37" i="3"/>
  <c r="AA37" i="2"/>
  <c r="AA38" i="2"/>
  <c r="AD45" i="2"/>
  <c r="AD45" i="6"/>
  <c r="AD45" i="3"/>
  <c r="AA39" i="2"/>
  <c r="AA39" i="1"/>
  <c r="AA38" i="1"/>
  <c r="AA37" i="1"/>
  <c r="AA39" i="7"/>
  <c r="AA38" i="7"/>
  <c r="AA37" i="7"/>
  <c r="AA39" i="4"/>
  <c r="AA38" i="4"/>
  <c r="AA37" i="4"/>
  <c r="AA39" i="5"/>
  <c r="AA38" i="5"/>
  <c r="AA37" i="5"/>
  <c r="AD45" i="5"/>
  <c r="AD45" i="7"/>
  <c r="AD45" i="4"/>
  <c r="Z58" i="4"/>
  <c r="AD45" i="1"/>
  <c r="Z38" i="1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58" i="5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58" i="6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58" i="3"/>
  <c r="Z37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58" i="1"/>
  <c r="Z39" i="7"/>
  <c r="BX59" i="7"/>
  <c r="BX60" i="7"/>
  <c r="BX61" i="7"/>
  <c r="BX62" i="7"/>
  <c r="BX63" i="7"/>
  <c r="BX64" i="7"/>
  <c r="BX65" i="7"/>
  <c r="BX66" i="7"/>
  <c r="BX67" i="7"/>
  <c r="BX68" i="7"/>
  <c r="BX69" i="7"/>
  <c r="BX70" i="7"/>
  <c r="BX71" i="7"/>
  <c r="BX72" i="7"/>
  <c r="BX73" i="7"/>
  <c r="BX74" i="7"/>
  <c r="BX75" i="7"/>
  <c r="BX76" i="7"/>
  <c r="BX77" i="7"/>
  <c r="BX78" i="7"/>
  <c r="BX79" i="7"/>
  <c r="BX80" i="7"/>
  <c r="BX81" i="7"/>
  <c r="BX82" i="7"/>
  <c r="AC59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P59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AC60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AX60" i="7"/>
  <c r="AY60" i="7"/>
  <c r="AZ60" i="7"/>
  <c r="BA60" i="7"/>
  <c r="BB60" i="7"/>
  <c r="BC60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BP60" i="7"/>
  <c r="BQ60" i="7"/>
  <c r="BR60" i="7"/>
  <c r="BS60" i="7"/>
  <c r="BT60" i="7"/>
  <c r="BU60" i="7"/>
  <c r="BV60" i="7"/>
  <c r="BW60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AX61" i="7"/>
  <c r="AY61" i="7"/>
  <c r="AZ61" i="7"/>
  <c r="BA61" i="7"/>
  <c r="BB61" i="7"/>
  <c r="BC61" i="7"/>
  <c r="BD61" i="7"/>
  <c r="BE61" i="7"/>
  <c r="BF61" i="7"/>
  <c r="BG61" i="7"/>
  <c r="BH61" i="7"/>
  <c r="BI61" i="7"/>
  <c r="BJ61" i="7"/>
  <c r="BK61" i="7"/>
  <c r="BL61" i="7"/>
  <c r="BM61" i="7"/>
  <c r="BN61" i="7"/>
  <c r="BO61" i="7"/>
  <c r="BP61" i="7"/>
  <c r="BQ61" i="7"/>
  <c r="BR61" i="7"/>
  <c r="BS61" i="7"/>
  <c r="BT61" i="7"/>
  <c r="BU61" i="7"/>
  <c r="BV61" i="7"/>
  <c r="BW61" i="7"/>
  <c r="AC62" i="7"/>
  <c r="AD62" i="7"/>
  <c r="AE62" i="7"/>
  <c r="AF62" i="7"/>
  <c r="AG62" i="7"/>
  <c r="AH62" i="7"/>
  <c r="AI62" i="7"/>
  <c r="AJ62" i="7"/>
  <c r="AK62" i="7"/>
  <c r="AL62" i="7"/>
  <c r="AM62" i="7"/>
  <c r="AN62" i="7"/>
  <c r="AO62" i="7"/>
  <c r="AP62" i="7"/>
  <c r="AQ62" i="7"/>
  <c r="AR62" i="7"/>
  <c r="AS62" i="7"/>
  <c r="AT62" i="7"/>
  <c r="AU62" i="7"/>
  <c r="AV62" i="7"/>
  <c r="AW62" i="7"/>
  <c r="AX62" i="7"/>
  <c r="AY62" i="7"/>
  <c r="AZ62" i="7"/>
  <c r="BA62" i="7"/>
  <c r="BB62" i="7"/>
  <c r="BC62" i="7"/>
  <c r="BD62" i="7"/>
  <c r="BE62" i="7"/>
  <c r="BF62" i="7"/>
  <c r="BG62" i="7"/>
  <c r="BH62" i="7"/>
  <c r="BI62" i="7"/>
  <c r="BJ62" i="7"/>
  <c r="BK62" i="7"/>
  <c r="BL62" i="7"/>
  <c r="BM62" i="7"/>
  <c r="BN62" i="7"/>
  <c r="BO62" i="7"/>
  <c r="BP62" i="7"/>
  <c r="BQ62" i="7"/>
  <c r="BR62" i="7"/>
  <c r="BS62" i="7"/>
  <c r="BT62" i="7"/>
  <c r="BU62" i="7"/>
  <c r="BV62" i="7"/>
  <c r="BW62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V63" i="7"/>
  <c r="BW63" i="7"/>
  <c r="AC64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P64" i="7"/>
  <c r="AQ64" i="7"/>
  <c r="AR64" i="7"/>
  <c r="AS64" i="7"/>
  <c r="AT64" i="7"/>
  <c r="AU64" i="7"/>
  <c r="AV64" i="7"/>
  <c r="AW64" i="7"/>
  <c r="AX64" i="7"/>
  <c r="AY64" i="7"/>
  <c r="AZ64" i="7"/>
  <c r="BA64" i="7"/>
  <c r="BB64" i="7"/>
  <c r="BC64" i="7"/>
  <c r="BD64" i="7"/>
  <c r="BE64" i="7"/>
  <c r="BF64" i="7"/>
  <c r="BG64" i="7"/>
  <c r="BH64" i="7"/>
  <c r="BI64" i="7"/>
  <c r="BJ64" i="7"/>
  <c r="BK64" i="7"/>
  <c r="BL64" i="7"/>
  <c r="BM64" i="7"/>
  <c r="BN64" i="7"/>
  <c r="BO64" i="7"/>
  <c r="BP64" i="7"/>
  <c r="BQ64" i="7"/>
  <c r="BR64" i="7"/>
  <c r="BS64" i="7"/>
  <c r="BT64" i="7"/>
  <c r="BU64" i="7"/>
  <c r="BV64" i="7"/>
  <c r="BW64" i="7"/>
  <c r="AC65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P65" i="7"/>
  <c r="AQ65" i="7"/>
  <c r="AR65" i="7"/>
  <c r="AS65" i="7"/>
  <c r="AT65" i="7"/>
  <c r="AU65" i="7"/>
  <c r="AV65" i="7"/>
  <c r="AW65" i="7"/>
  <c r="AX65" i="7"/>
  <c r="AY65" i="7"/>
  <c r="AZ65" i="7"/>
  <c r="BA65" i="7"/>
  <c r="BB65" i="7"/>
  <c r="BC65" i="7"/>
  <c r="BD65" i="7"/>
  <c r="BE65" i="7"/>
  <c r="BF65" i="7"/>
  <c r="BG65" i="7"/>
  <c r="BH65" i="7"/>
  <c r="BI65" i="7"/>
  <c r="BJ65" i="7"/>
  <c r="BK65" i="7"/>
  <c r="BL65" i="7"/>
  <c r="BM65" i="7"/>
  <c r="BN65" i="7"/>
  <c r="BO65" i="7"/>
  <c r="BP65" i="7"/>
  <c r="BQ65" i="7"/>
  <c r="BR65" i="7"/>
  <c r="BS65" i="7"/>
  <c r="BT65" i="7"/>
  <c r="BU65" i="7"/>
  <c r="BV65" i="7"/>
  <c r="BW65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U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67" i="7"/>
  <c r="BQ67" i="7"/>
  <c r="BR67" i="7"/>
  <c r="BS67" i="7"/>
  <c r="BT67" i="7"/>
  <c r="BU67" i="7"/>
  <c r="BV67" i="7"/>
  <c r="BW67" i="7"/>
  <c r="AC68" i="7"/>
  <c r="AD68" i="7"/>
  <c r="AE68" i="7"/>
  <c r="AF68" i="7"/>
  <c r="AG68" i="7"/>
  <c r="AH68" i="7"/>
  <c r="AI68" i="7"/>
  <c r="AJ68" i="7"/>
  <c r="AK68" i="7"/>
  <c r="AL68" i="7"/>
  <c r="AM68" i="7"/>
  <c r="AN68" i="7"/>
  <c r="AO68" i="7"/>
  <c r="AP68" i="7"/>
  <c r="AQ68" i="7"/>
  <c r="AR68" i="7"/>
  <c r="AS68" i="7"/>
  <c r="AT68" i="7"/>
  <c r="AU68" i="7"/>
  <c r="AV68" i="7"/>
  <c r="AW68" i="7"/>
  <c r="AX68" i="7"/>
  <c r="AY68" i="7"/>
  <c r="AZ68" i="7"/>
  <c r="BA68" i="7"/>
  <c r="BB68" i="7"/>
  <c r="BC68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R68" i="7"/>
  <c r="BS68" i="7"/>
  <c r="BT68" i="7"/>
  <c r="BU68" i="7"/>
  <c r="BV68" i="7"/>
  <c r="BW68" i="7"/>
  <c r="AC69" i="7"/>
  <c r="AD69" i="7"/>
  <c r="AE69" i="7"/>
  <c r="AF69" i="7"/>
  <c r="AG69" i="7"/>
  <c r="AH69" i="7"/>
  <c r="AI69" i="7"/>
  <c r="AJ69" i="7"/>
  <c r="AK69" i="7"/>
  <c r="AL69" i="7"/>
  <c r="AM69" i="7"/>
  <c r="AN69" i="7"/>
  <c r="AO69" i="7"/>
  <c r="AP69" i="7"/>
  <c r="AQ69" i="7"/>
  <c r="AR69" i="7"/>
  <c r="AS69" i="7"/>
  <c r="AT69" i="7"/>
  <c r="AU69" i="7"/>
  <c r="AV69" i="7"/>
  <c r="AW69" i="7"/>
  <c r="AX69" i="7"/>
  <c r="AY69" i="7"/>
  <c r="AZ69" i="7"/>
  <c r="BA69" i="7"/>
  <c r="BB69" i="7"/>
  <c r="BC69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S69" i="7"/>
  <c r="BT69" i="7"/>
  <c r="BU69" i="7"/>
  <c r="BV69" i="7"/>
  <c r="BW69" i="7"/>
  <c r="AC70" i="7"/>
  <c r="AD70" i="7"/>
  <c r="AE70" i="7"/>
  <c r="AF70" i="7"/>
  <c r="AG70" i="7"/>
  <c r="AH70" i="7"/>
  <c r="AI70" i="7"/>
  <c r="AJ70" i="7"/>
  <c r="AK70" i="7"/>
  <c r="AL70" i="7"/>
  <c r="AM70" i="7"/>
  <c r="AN70" i="7"/>
  <c r="AO70" i="7"/>
  <c r="AP70" i="7"/>
  <c r="AQ70" i="7"/>
  <c r="AR70" i="7"/>
  <c r="AS70" i="7"/>
  <c r="AT70" i="7"/>
  <c r="AU70" i="7"/>
  <c r="AV70" i="7"/>
  <c r="AW70" i="7"/>
  <c r="AX70" i="7"/>
  <c r="AY70" i="7"/>
  <c r="AZ70" i="7"/>
  <c r="BA70" i="7"/>
  <c r="BB70" i="7"/>
  <c r="BC70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70" i="7"/>
  <c r="BT70" i="7"/>
  <c r="BU70" i="7"/>
  <c r="BV70" i="7"/>
  <c r="BW70" i="7"/>
  <c r="AC71" i="7"/>
  <c r="AD71" i="7"/>
  <c r="AE71" i="7"/>
  <c r="AF71" i="7"/>
  <c r="AG71" i="7"/>
  <c r="AH71" i="7"/>
  <c r="AI71" i="7"/>
  <c r="AJ71" i="7"/>
  <c r="AK71" i="7"/>
  <c r="AL71" i="7"/>
  <c r="AM71" i="7"/>
  <c r="AN71" i="7"/>
  <c r="AO71" i="7"/>
  <c r="AP71" i="7"/>
  <c r="AQ71" i="7"/>
  <c r="AR71" i="7"/>
  <c r="AS71" i="7"/>
  <c r="AT71" i="7"/>
  <c r="AU71" i="7"/>
  <c r="AV71" i="7"/>
  <c r="AW71" i="7"/>
  <c r="AX71" i="7"/>
  <c r="AY71" i="7"/>
  <c r="AZ71" i="7"/>
  <c r="BA71" i="7"/>
  <c r="BB71" i="7"/>
  <c r="BC71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71" i="7"/>
  <c r="BU71" i="7"/>
  <c r="BV71" i="7"/>
  <c r="BW71" i="7"/>
  <c r="AC72" i="7"/>
  <c r="AD72" i="7"/>
  <c r="AE72" i="7"/>
  <c r="AF72" i="7"/>
  <c r="AG72" i="7"/>
  <c r="AH72" i="7"/>
  <c r="AI72" i="7"/>
  <c r="AJ72" i="7"/>
  <c r="AK72" i="7"/>
  <c r="AL72" i="7"/>
  <c r="AM72" i="7"/>
  <c r="AN72" i="7"/>
  <c r="AO72" i="7"/>
  <c r="AP72" i="7"/>
  <c r="AQ72" i="7"/>
  <c r="AR72" i="7"/>
  <c r="AS72" i="7"/>
  <c r="AT72" i="7"/>
  <c r="AU72" i="7"/>
  <c r="AV72" i="7"/>
  <c r="AW72" i="7"/>
  <c r="AX72" i="7"/>
  <c r="AY72" i="7"/>
  <c r="AZ72" i="7"/>
  <c r="BA72" i="7"/>
  <c r="BB72" i="7"/>
  <c r="BC72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V72" i="7"/>
  <c r="BW72" i="7"/>
  <c r="AC73" i="7"/>
  <c r="AD73" i="7"/>
  <c r="AE73" i="7"/>
  <c r="AF73" i="7"/>
  <c r="AG73" i="7"/>
  <c r="AH73" i="7"/>
  <c r="AI73" i="7"/>
  <c r="AJ73" i="7"/>
  <c r="AK73" i="7"/>
  <c r="AL73" i="7"/>
  <c r="AM73" i="7"/>
  <c r="AN73" i="7"/>
  <c r="AO73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V73" i="7"/>
  <c r="BW73" i="7"/>
  <c r="AC74" i="7"/>
  <c r="AD74" i="7"/>
  <c r="AE74" i="7"/>
  <c r="AF74" i="7"/>
  <c r="AG74" i="7"/>
  <c r="AH74" i="7"/>
  <c r="AI74" i="7"/>
  <c r="AJ74" i="7"/>
  <c r="AK74" i="7"/>
  <c r="AL74" i="7"/>
  <c r="AM74" i="7"/>
  <c r="AN74" i="7"/>
  <c r="AO74" i="7"/>
  <c r="AP74" i="7"/>
  <c r="AQ74" i="7"/>
  <c r="AR74" i="7"/>
  <c r="AS74" i="7"/>
  <c r="AT74" i="7"/>
  <c r="AU74" i="7"/>
  <c r="AV74" i="7"/>
  <c r="AW74" i="7"/>
  <c r="AX74" i="7"/>
  <c r="AY74" i="7"/>
  <c r="AZ74" i="7"/>
  <c r="BA74" i="7"/>
  <c r="BB74" i="7"/>
  <c r="BC74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74" i="7"/>
  <c r="AC75" i="7"/>
  <c r="AD75" i="7"/>
  <c r="AE75" i="7"/>
  <c r="AF75" i="7"/>
  <c r="AG75" i="7"/>
  <c r="AH75" i="7"/>
  <c r="AI75" i="7"/>
  <c r="AJ75" i="7"/>
  <c r="AK75" i="7"/>
  <c r="AL75" i="7"/>
  <c r="AM75" i="7"/>
  <c r="AN75" i="7"/>
  <c r="AO75" i="7"/>
  <c r="AP75" i="7"/>
  <c r="AQ75" i="7"/>
  <c r="AR75" i="7"/>
  <c r="AS75" i="7"/>
  <c r="AT75" i="7"/>
  <c r="AU75" i="7"/>
  <c r="AV75" i="7"/>
  <c r="AW75" i="7"/>
  <c r="AX75" i="7"/>
  <c r="AY7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AC76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P76" i="7"/>
  <c r="AQ76" i="7"/>
  <c r="AR76" i="7"/>
  <c r="AS76" i="7"/>
  <c r="AT76" i="7"/>
  <c r="AU76" i="7"/>
  <c r="AV76" i="7"/>
  <c r="AW76" i="7"/>
  <c r="AX76" i="7"/>
  <c r="AY76" i="7"/>
  <c r="AZ76" i="7"/>
  <c r="BA76" i="7"/>
  <c r="BB76" i="7"/>
  <c r="BC76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AC77" i="7"/>
  <c r="AD77" i="7"/>
  <c r="AE77" i="7"/>
  <c r="AF77" i="7"/>
  <c r="AG77" i="7"/>
  <c r="AH77" i="7"/>
  <c r="AI77" i="7"/>
  <c r="AJ77" i="7"/>
  <c r="AK77" i="7"/>
  <c r="AL77" i="7"/>
  <c r="AM77" i="7"/>
  <c r="AN77" i="7"/>
  <c r="AO77" i="7"/>
  <c r="AP77" i="7"/>
  <c r="AQ77" i="7"/>
  <c r="AR77" i="7"/>
  <c r="AS77" i="7"/>
  <c r="AT77" i="7"/>
  <c r="AU77" i="7"/>
  <c r="AV77" i="7"/>
  <c r="AW77" i="7"/>
  <c r="AX77" i="7"/>
  <c r="AY77" i="7"/>
  <c r="AZ77" i="7"/>
  <c r="BA77" i="7"/>
  <c r="BB77" i="7"/>
  <c r="BC77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AC78" i="7"/>
  <c r="AD78" i="7"/>
  <c r="AE78" i="7"/>
  <c r="AF78" i="7"/>
  <c r="AG78" i="7"/>
  <c r="AH78" i="7"/>
  <c r="AI78" i="7"/>
  <c r="AJ78" i="7"/>
  <c r="AK78" i="7"/>
  <c r="AL78" i="7"/>
  <c r="AM78" i="7"/>
  <c r="AN78" i="7"/>
  <c r="AO78" i="7"/>
  <c r="AP78" i="7"/>
  <c r="AQ78" i="7"/>
  <c r="AR78" i="7"/>
  <c r="AS78" i="7"/>
  <c r="AT78" i="7"/>
  <c r="AU78" i="7"/>
  <c r="AV78" i="7"/>
  <c r="AW78" i="7"/>
  <c r="AX78" i="7"/>
  <c r="AY78" i="7"/>
  <c r="AZ78" i="7"/>
  <c r="BA78" i="7"/>
  <c r="BB78" i="7"/>
  <c r="BC78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AC79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AP79" i="7"/>
  <c r="AQ79" i="7"/>
  <c r="AR79" i="7"/>
  <c r="AS79" i="7"/>
  <c r="AT79" i="7"/>
  <c r="AU79" i="7"/>
  <c r="AV79" i="7"/>
  <c r="AW79" i="7"/>
  <c r="AX79" i="7"/>
  <c r="AY79" i="7"/>
  <c r="AZ79" i="7"/>
  <c r="BA79" i="7"/>
  <c r="BB79" i="7"/>
  <c r="BC79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AC80" i="7"/>
  <c r="AD80" i="7"/>
  <c r="AE80" i="7"/>
  <c r="AF80" i="7"/>
  <c r="AG80" i="7"/>
  <c r="AH80" i="7"/>
  <c r="AI80" i="7"/>
  <c r="AJ80" i="7"/>
  <c r="AK80" i="7"/>
  <c r="AL80" i="7"/>
  <c r="AM80" i="7"/>
  <c r="AN80" i="7"/>
  <c r="AO80" i="7"/>
  <c r="AP80" i="7"/>
  <c r="AQ80" i="7"/>
  <c r="AR80" i="7"/>
  <c r="AS80" i="7"/>
  <c r="AT80" i="7"/>
  <c r="AU80" i="7"/>
  <c r="AV80" i="7"/>
  <c r="AW80" i="7"/>
  <c r="AX80" i="7"/>
  <c r="AY80" i="7"/>
  <c r="AZ80" i="7"/>
  <c r="BA80" i="7"/>
  <c r="BB80" i="7"/>
  <c r="BC80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AC81" i="7"/>
  <c r="AD81" i="7"/>
  <c r="AE81" i="7"/>
  <c r="AF81" i="7"/>
  <c r="AG81" i="7"/>
  <c r="AH81" i="7"/>
  <c r="AI81" i="7"/>
  <c r="AJ81" i="7"/>
  <c r="AK81" i="7"/>
  <c r="AL81" i="7"/>
  <c r="AM81" i="7"/>
  <c r="AN81" i="7"/>
  <c r="AO81" i="7"/>
  <c r="AP81" i="7"/>
  <c r="AQ81" i="7"/>
  <c r="AR81" i="7"/>
  <c r="AS81" i="7"/>
  <c r="AT81" i="7"/>
  <c r="AU81" i="7"/>
  <c r="AV81" i="7"/>
  <c r="AW81" i="7"/>
  <c r="AX81" i="7"/>
  <c r="AY81" i="7"/>
  <c r="AZ81" i="7"/>
  <c r="BA81" i="7"/>
  <c r="BB81" i="7"/>
  <c r="BC81" i="7"/>
  <c r="BD81" i="7"/>
  <c r="BE81" i="7"/>
  <c r="BF81" i="7"/>
  <c r="BG81" i="7"/>
  <c r="BH81" i="7"/>
  <c r="BI81" i="7"/>
  <c r="BJ81" i="7"/>
  <c r="BK81" i="7"/>
  <c r="BL81" i="7"/>
  <c r="BM81" i="7"/>
  <c r="BN81" i="7"/>
  <c r="BO81" i="7"/>
  <c r="BP81" i="7"/>
  <c r="BQ81" i="7"/>
  <c r="BR81" i="7"/>
  <c r="BS81" i="7"/>
  <c r="BT81" i="7"/>
  <c r="BU81" i="7"/>
  <c r="BV81" i="7"/>
  <c r="BW81" i="7"/>
  <c r="AC82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P82" i="7"/>
  <c r="AQ82" i="7"/>
  <c r="AR82" i="7"/>
  <c r="AS82" i="7"/>
  <c r="AT82" i="7"/>
  <c r="AU82" i="7"/>
  <c r="AV82" i="7"/>
  <c r="AW82" i="7"/>
  <c r="AX82" i="7"/>
  <c r="AY82" i="7"/>
  <c r="AZ82" i="7"/>
  <c r="BA82" i="7"/>
  <c r="BB82" i="7"/>
  <c r="BC82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P58" i="7"/>
  <c r="AQ58" i="7"/>
  <c r="AR58" i="7"/>
  <c r="AS58" i="7"/>
  <c r="AT58" i="7"/>
  <c r="AU58" i="7"/>
  <c r="AV58" i="7"/>
  <c r="AW58" i="7"/>
  <c r="AX58" i="7"/>
  <c r="AY58" i="7"/>
  <c r="AZ58" i="7"/>
  <c r="BA58" i="7"/>
  <c r="BB58" i="7"/>
  <c r="BC58" i="7"/>
  <c r="BD58" i="7"/>
  <c r="BE58" i="7"/>
  <c r="BF58" i="7"/>
  <c r="BG58" i="7"/>
  <c r="BH58" i="7"/>
  <c r="BI58" i="7"/>
  <c r="BJ58" i="7"/>
  <c r="BK58" i="7"/>
  <c r="BL58" i="7"/>
  <c r="BM58" i="7"/>
  <c r="BN58" i="7"/>
  <c r="BO58" i="7"/>
  <c r="BP58" i="7"/>
  <c r="BQ58" i="7"/>
  <c r="BR58" i="7"/>
  <c r="BS58" i="7"/>
  <c r="BT58" i="7"/>
  <c r="BU58" i="7"/>
  <c r="BV58" i="7"/>
  <c r="BW58" i="7"/>
  <c r="BX58" i="7"/>
  <c r="AC58" i="7"/>
  <c r="AB59" i="7"/>
  <c r="AB60" i="7"/>
  <c r="AB61" i="7"/>
  <c r="AB62" i="7"/>
  <c r="AB63" i="7"/>
  <c r="AB64" i="7"/>
  <c r="AB65" i="7"/>
  <c r="AB66" i="7"/>
  <c r="AB67" i="7"/>
  <c r="AB68" i="7"/>
  <c r="AB69" i="7"/>
  <c r="AB70" i="7"/>
  <c r="AB71" i="7"/>
  <c r="AB72" i="7"/>
  <c r="AB73" i="7"/>
  <c r="AB74" i="7"/>
  <c r="AB75" i="7"/>
  <c r="AB76" i="7"/>
  <c r="AB77" i="7"/>
  <c r="AB78" i="7"/>
  <c r="AB79" i="7"/>
  <c r="AB80" i="7"/>
  <c r="AB81" i="7"/>
  <c r="AB82" i="7"/>
  <c r="AB58" i="7"/>
  <c r="O3" i="7"/>
  <c r="AA46" i="7"/>
  <c r="W46" i="7"/>
  <c r="V46" i="7"/>
  <c r="U46" i="7"/>
  <c r="S46" i="7"/>
  <c r="AB45" i="7"/>
  <c r="R46" i="7"/>
  <c r="Q46" i="7"/>
  <c r="O46" i="7"/>
  <c r="AB46" i="7"/>
  <c r="N46" i="7"/>
  <c r="M46" i="7"/>
  <c r="W45" i="7"/>
  <c r="V45" i="7"/>
  <c r="U45" i="7"/>
  <c r="S45" i="7"/>
  <c r="R45" i="7"/>
  <c r="Q45" i="7"/>
  <c r="O45" i="7"/>
  <c r="N45" i="7"/>
  <c r="M45" i="7"/>
  <c r="AB44" i="7"/>
  <c r="W44" i="7"/>
  <c r="V44" i="7"/>
  <c r="U44" i="7"/>
  <c r="S44" i="7"/>
  <c r="R44" i="7"/>
  <c r="Q44" i="7"/>
  <c r="O44" i="7"/>
  <c r="N44" i="7"/>
  <c r="M44" i="7"/>
  <c r="W43" i="7"/>
  <c r="V43" i="7"/>
  <c r="U43" i="7"/>
  <c r="S43" i="7"/>
  <c r="R43" i="7"/>
  <c r="Q43" i="7"/>
  <c r="O43" i="7"/>
  <c r="N43" i="7"/>
  <c r="M43" i="7"/>
  <c r="W42" i="7"/>
  <c r="V42" i="7"/>
  <c r="U42" i="7"/>
  <c r="S42" i="7"/>
  <c r="R42" i="7"/>
  <c r="Q42" i="7"/>
  <c r="O42" i="7"/>
  <c r="N42" i="7"/>
  <c r="M42" i="7"/>
  <c r="W41" i="7"/>
  <c r="V41" i="7"/>
  <c r="U41" i="7"/>
  <c r="S41" i="7"/>
  <c r="R41" i="7"/>
  <c r="Q41" i="7"/>
  <c r="O41" i="7"/>
  <c r="N41" i="7"/>
  <c r="M41" i="7"/>
  <c r="W40" i="7"/>
  <c r="V40" i="7"/>
  <c r="U40" i="7"/>
  <c r="S40" i="7"/>
  <c r="R40" i="7"/>
  <c r="Q40" i="7"/>
  <c r="O40" i="7"/>
  <c r="N40" i="7"/>
  <c r="M40" i="7"/>
  <c r="W39" i="7"/>
  <c r="V39" i="7"/>
  <c r="U39" i="7"/>
  <c r="S39" i="7"/>
  <c r="R39" i="7"/>
  <c r="Q39" i="7"/>
  <c r="O39" i="7"/>
  <c r="N39" i="7"/>
  <c r="M39" i="7"/>
  <c r="W38" i="7"/>
  <c r="V38" i="7"/>
  <c r="U38" i="7"/>
  <c r="S38" i="7"/>
  <c r="R38" i="7"/>
  <c r="Q38" i="7"/>
  <c r="O38" i="7"/>
  <c r="N38" i="7"/>
  <c r="M38" i="7"/>
  <c r="AA64" i="7"/>
  <c r="W37" i="7"/>
  <c r="V37" i="7"/>
  <c r="U37" i="7"/>
  <c r="S37" i="7"/>
  <c r="R37" i="7"/>
  <c r="Q37" i="7"/>
  <c r="O37" i="7"/>
  <c r="N37" i="7"/>
  <c r="M37" i="7"/>
  <c r="W36" i="7"/>
  <c r="V36" i="7"/>
  <c r="U36" i="7"/>
  <c r="S36" i="7"/>
  <c r="R36" i="7"/>
  <c r="Q36" i="7"/>
  <c r="O36" i="7"/>
  <c r="N36" i="7"/>
  <c r="M36" i="7"/>
  <c r="W35" i="7"/>
  <c r="V35" i="7"/>
  <c r="U35" i="7"/>
  <c r="S35" i="7"/>
  <c r="R35" i="7"/>
  <c r="Q35" i="7"/>
  <c r="O35" i="7"/>
  <c r="N35" i="7"/>
  <c r="M35" i="7"/>
  <c r="W34" i="7"/>
  <c r="V34" i="7"/>
  <c r="U34" i="7"/>
  <c r="S34" i="7"/>
  <c r="R34" i="7"/>
  <c r="Q34" i="7"/>
  <c r="O34" i="7"/>
  <c r="N34" i="7"/>
  <c r="M34" i="7"/>
  <c r="W33" i="7"/>
  <c r="V33" i="7"/>
  <c r="U33" i="7"/>
  <c r="S33" i="7"/>
  <c r="R33" i="7"/>
  <c r="Q33" i="7"/>
  <c r="O33" i="7"/>
  <c r="N33" i="7"/>
  <c r="M33" i="7"/>
  <c r="W32" i="7"/>
  <c r="V32" i="7"/>
  <c r="U32" i="7"/>
  <c r="S32" i="7"/>
  <c r="R32" i="7"/>
  <c r="Q32" i="7"/>
  <c r="O32" i="7"/>
  <c r="N32" i="7"/>
  <c r="M32" i="7"/>
  <c r="W31" i="7"/>
  <c r="V31" i="7"/>
  <c r="U31" i="7"/>
  <c r="S31" i="7"/>
  <c r="R31" i="7"/>
  <c r="Q31" i="7"/>
  <c r="O31" i="7"/>
  <c r="N31" i="7"/>
  <c r="M31" i="7"/>
  <c r="W30" i="7"/>
  <c r="V30" i="7"/>
  <c r="U30" i="7"/>
  <c r="S30" i="7"/>
  <c r="R30" i="7"/>
  <c r="Q30" i="7"/>
  <c r="O30" i="7"/>
  <c r="N30" i="7"/>
  <c r="M30" i="7"/>
  <c r="W29" i="7"/>
  <c r="V29" i="7"/>
  <c r="U29" i="7"/>
  <c r="S29" i="7"/>
  <c r="R29" i="7"/>
  <c r="Q29" i="7"/>
  <c r="O29" i="7"/>
  <c r="N29" i="7"/>
  <c r="M29" i="7"/>
  <c r="W28" i="7"/>
  <c r="V28" i="7"/>
  <c r="U28" i="7"/>
  <c r="S28" i="7"/>
  <c r="R28" i="7"/>
  <c r="Q28" i="7"/>
  <c r="O28" i="7"/>
  <c r="N28" i="7"/>
  <c r="M28" i="7"/>
  <c r="W27" i="7"/>
  <c r="V27" i="7"/>
  <c r="U27" i="7"/>
  <c r="S27" i="7"/>
  <c r="R27" i="7"/>
  <c r="Q27" i="7"/>
  <c r="O27" i="7"/>
  <c r="N27" i="7"/>
  <c r="M27" i="7"/>
  <c r="W26" i="7"/>
  <c r="V26" i="7"/>
  <c r="U26" i="7"/>
  <c r="S26" i="7"/>
  <c r="R26" i="7"/>
  <c r="Q26" i="7"/>
  <c r="O26" i="7"/>
  <c r="N26" i="7"/>
  <c r="M26" i="7"/>
  <c r="W25" i="7"/>
  <c r="V25" i="7"/>
  <c r="U25" i="7"/>
  <c r="S25" i="7"/>
  <c r="R25" i="7"/>
  <c r="Q25" i="7"/>
  <c r="O25" i="7"/>
  <c r="N25" i="7"/>
  <c r="M25" i="7"/>
  <c r="W24" i="7"/>
  <c r="V24" i="7"/>
  <c r="U24" i="7"/>
  <c r="S24" i="7"/>
  <c r="R24" i="7"/>
  <c r="Q24" i="7"/>
  <c r="O24" i="7"/>
  <c r="N24" i="7"/>
  <c r="M24" i="7"/>
  <c r="W23" i="7"/>
  <c r="V23" i="7"/>
  <c r="U23" i="7"/>
  <c r="S23" i="7"/>
  <c r="R23" i="7"/>
  <c r="Q23" i="7"/>
  <c r="O23" i="7"/>
  <c r="N23" i="7"/>
  <c r="M23" i="7"/>
  <c r="W22" i="7"/>
  <c r="V22" i="7"/>
  <c r="U22" i="7"/>
  <c r="S22" i="7"/>
  <c r="R22" i="7"/>
  <c r="Q22" i="7"/>
  <c r="O22" i="7"/>
  <c r="N22" i="7"/>
  <c r="M22" i="7"/>
  <c r="W21" i="7"/>
  <c r="V21" i="7"/>
  <c r="U21" i="7"/>
  <c r="S21" i="7"/>
  <c r="R21" i="7"/>
  <c r="Q21" i="7"/>
  <c r="O21" i="7"/>
  <c r="N21" i="7"/>
  <c r="M21" i="7"/>
  <c r="W20" i="7"/>
  <c r="V20" i="7"/>
  <c r="U20" i="7"/>
  <c r="S20" i="7"/>
  <c r="R20" i="7"/>
  <c r="Q20" i="7"/>
  <c r="O20" i="7"/>
  <c r="N20" i="7"/>
  <c r="M20" i="7"/>
  <c r="W19" i="7"/>
  <c r="V19" i="7"/>
  <c r="U19" i="7"/>
  <c r="S19" i="7"/>
  <c r="R19" i="7"/>
  <c r="Q19" i="7"/>
  <c r="O19" i="7"/>
  <c r="N19" i="7"/>
  <c r="M19" i="7"/>
  <c r="W18" i="7"/>
  <c r="V18" i="7"/>
  <c r="U18" i="7"/>
  <c r="S18" i="7"/>
  <c r="R18" i="7"/>
  <c r="Q18" i="7"/>
  <c r="O18" i="7"/>
  <c r="N18" i="7"/>
  <c r="M18" i="7"/>
  <c r="W17" i="7"/>
  <c r="V17" i="7"/>
  <c r="U17" i="7"/>
  <c r="S17" i="7"/>
  <c r="R17" i="7"/>
  <c r="Q17" i="7"/>
  <c r="O17" i="7"/>
  <c r="N17" i="7"/>
  <c r="M17" i="7"/>
  <c r="W16" i="7"/>
  <c r="V16" i="7"/>
  <c r="U16" i="7"/>
  <c r="S16" i="7"/>
  <c r="R16" i="7"/>
  <c r="Q16" i="7"/>
  <c r="O16" i="7"/>
  <c r="N16" i="7"/>
  <c r="M16" i="7"/>
  <c r="W15" i="7"/>
  <c r="V15" i="7"/>
  <c r="U15" i="7"/>
  <c r="S15" i="7"/>
  <c r="R15" i="7"/>
  <c r="Q15" i="7"/>
  <c r="O15" i="7"/>
  <c r="N15" i="7"/>
  <c r="M15" i="7"/>
  <c r="W14" i="7"/>
  <c r="V14" i="7"/>
  <c r="U14" i="7"/>
  <c r="S14" i="7"/>
  <c r="R14" i="7"/>
  <c r="Q14" i="7"/>
  <c r="O14" i="7"/>
  <c r="N14" i="7"/>
  <c r="M14" i="7"/>
  <c r="W13" i="7"/>
  <c r="V13" i="7"/>
  <c r="U13" i="7"/>
  <c r="S13" i="7"/>
  <c r="R13" i="7"/>
  <c r="Q13" i="7"/>
  <c r="O13" i="7"/>
  <c r="N13" i="7"/>
  <c r="M13" i="7"/>
  <c r="W12" i="7"/>
  <c r="V12" i="7"/>
  <c r="U12" i="7"/>
  <c r="S12" i="7"/>
  <c r="R12" i="7"/>
  <c r="Q12" i="7"/>
  <c r="O12" i="7"/>
  <c r="N12" i="7"/>
  <c r="M12" i="7"/>
  <c r="W11" i="7"/>
  <c r="V11" i="7"/>
  <c r="U11" i="7"/>
  <c r="S11" i="7"/>
  <c r="R11" i="7"/>
  <c r="Q11" i="7"/>
  <c r="O11" i="7"/>
  <c r="N11" i="7"/>
  <c r="M11" i="7"/>
  <c r="W10" i="7"/>
  <c r="V10" i="7"/>
  <c r="U10" i="7"/>
  <c r="S10" i="7"/>
  <c r="R10" i="7"/>
  <c r="Q10" i="7"/>
  <c r="O10" i="7"/>
  <c r="N10" i="7"/>
  <c r="M10" i="7"/>
  <c r="W9" i="7"/>
  <c r="V9" i="7"/>
  <c r="U9" i="7"/>
  <c r="S9" i="7"/>
  <c r="R9" i="7"/>
  <c r="Q9" i="7"/>
  <c r="O9" i="7"/>
  <c r="N9" i="7"/>
  <c r="M9" i="7"/>
  <c r="W8" i="7"/>
  <c r="V8" i="7"/>
  <c r="U8" i="7"/>
  <c r="S8" i="7"/>
  <c r="R8" i="7"/>
  <c r="Q8" i="7"/>
  <c r="O8" i="7"/>
  <c r="N8" i="7"/>
  <c r="M8" i="7"/>
  <c r="W7" i="7"/>
  <c r="V7" i="7"/>
  <c r="U7" i="7"/>
  <c r="S7" i="7"/>
  <c r="R7" i="7"/>
  <c r="Q7" i="7"/>
  <c r="O7" i="7"/>
  <c r="N7" i="7"/>
  <c r="M7" i="7"/>
  <c r="W6" i="7"/>
  <c r="V6" i="7"/>
  <c r="U6" i="7"/>
  <c r="S6" i="7"/>
  <c r="R6" i="7"/>
  <c r="Q6" i="7"/>
  <c r="O6" i="7"/>
  <c r="N6" i="7"/>
  <c r="M6" i="7"/>
  <c r="W5" i="7"/>
  <c r="V5" i="7"/>
  <c r="U5" i="7"/>
  <c r="S5" i="7"/>
  <c r="R5" i="7"/>
  <c r="Q5" i="7"/>
  <c r="O5" i="7"/>
  <c r="N5" i="7"/>
  <c r="M5" i="7"/>
  <c r="W4" i="7"/>
  <c r="V4" i="7"/>
  <c r="U4" i="7"/>
  <c r="S4" i="7"/>
  <c r="R4" i="7"/>
  <c r="Q4" i="7"/>
  <c r="O4" i="7"/>
  <c r="N4" i="7"/>
  <c r="M4" i="7"/>
  <c r="W3" i="7"/>
  <c r="AA44" i="7"/>
  <c r="S3" i="7"/>
  <c r="AA45" i="7"/>
  <c r="AA50" i="7"/>
  <c r="Z50" i="7"/>
  <c r="V3" i="7"/>
  <c r="U3" i="7"/>
  <c r="R3" i="7"/>
  <c r="Q3" i="7"/>
  <c r="N3" i="7"/>
  <c r="M3" i="7"/>
  <c r="AA71" i="7"/>
  <c r="AA70" i="7"/>
  <c r="AA78" i="7"/>
  <c r="AA62" i="7"/>
  <c r="AA69" i="7"/>
  <c r="AA65" i="7"/>
  <c r="AA79" i="7"/>
  <c r="AA77" i="7"/>
  <c r="AA61" i="7"/>
  <c r="AA81" i="7"/>
  <c r="AA63" i="7"/>
  <c r="AA73" i="7"/>
  <c r="AA80" i="7"/>
  <c r="AA72" i="7"/>
  <c r="AA60" i="7"/>
  <c r="AA68" i="7"/>
  <c r="AA58" i="7"/>
  <c r="AA75" i="7"/>
  <c r="AA67" i="7"/>
  <c r="AA59" i="7"/>
  <c r="AA76" i="7"/>
  <c r="AA82" i="7"/>
  <c r="AA74" i="7"/>
  <c r="AA66" i="7"/>
  <c r="AB50" i="7"/>
  <c r="AB51" i="7"/>
  <c r="AB53" i="7"/>
  <c r="AB52" i="7"/>
  <c r="AD81" i="6"/>
  <c r="BT97" i="6"/>
  <c r="BS97" i="6"/>
  <c r="BR97" i="6"/>
  <c r="BQ97" i="6"/>
  <c r="BP97" i="6"/>
  <c r="BO97" i="6"/>
  <c r="BN97" i="6"/>
  <c r="BM97" i="6"/>
  <c r="BL97" i="6"/>
  <c r="BK97" i="6"/>
  <c r="BJ97" i="6"/>
  <c r="BI97" i="6"/>
  <c r="BH97" i="6"/>
  <c r="BG97" i="6"/>
  <c r="BF97" i="6"/>
  <c r="BE97" i="6"/>
  <c r="BD97" i="6"/>
  <c r="BC97" i="6"/>
  <c r="BB97" i="6"/>
  <c r="BA97" i="6"/>
  <c r="AZ97" i="6"/>
  <c r="AY97" i="6"/>
  <c r="AX97" i="6"/>
  <c r="AW97" i="6"/>
  <c r="AV97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82" i="6"/>
  <c r="AB82" i="6"/>
  <c r="AA82" i="6"/>
  <c r="AC81" i="6"/>
  <c r="AB81" i="6"/>
  <c r="AA81" i="6"/>
  <c r="AC80" i="6"/>
  <c r="AB80" i="6"/>
  <c r="AA80" i="6"/>
  <c r="AC79" i="6"/>
  <c r="AB79" i="6"/>
  <c r="AA79" i="6"/>
  <c r="AC78" i="6"/>
  <c r="AB78" i="6"/>
  <c r="AA78" i="6"/>
  <c r="AC77" i="6"/>
  <c r="AB77" i="6"/>
  <c r="AA77" i="6"/>
  <c r="AC76" i="6"/>
  <c r="AB76" i="6"/>
  <c r="AA76" i="6"/>
  <c r="AC75" i="6"/>
  <c r="AB75" i="6"/>
  <c r="AA75" i="6"/>
  <c r="AC74" i="6"/>
  <c r="AB74" i="6"/>
  <c r="AA74" i="6"/>
  <c r="AC73" i="6"/>
  <c r="AB73" i="6"/>
  <c r="AA73" i="6"/>
  <c r="AC72" i="6"/>
  <c r="AB72" i="6"/>
  <c r="AA72" i="6"/>
  <c r="AC71" i="6"/>
  <c r="AB71" i="6"/>
  <c r="AA71" i="6"/>
  <c r="AC70" i="6"/>
  <c r="AB70" i="6"/>
  <c r="AA70" i="6"/>
  <c r="AC69" i="6"/>
  <c r="AB69" i="6"/>
  <c r="AA69" i="6"/>
  <c r="AC68" i="6"/>
  <c r="AB68" i="6"/>
  <c r="AA68" i="6"/>
  <c r="AC67" i="6"/>
  <c r="AB67" i="6"/>
  <c r="AA67" i="6"/>
  <c r="AC66" i="6"/>
  <c r="AB66" i="6"/>
  <c r="AA66" i="6"/>
  <c r="AC65" i="6"/>
  <c r="AB65" i="6"/>
  <c r="AA65" i="6"/>
  <c r="AC64" i="6"/>
  <c r="AB64" i="6"/>
  <c r="AA64" i="6"/>
  <c r="AC63" i="6"/>
  <c r="AB63" i="6"/>
  <c r="AA63" i="6"/>
  <c r="AC62" i="6"/>
  <c r="AB62" i="6"/>
  <c r="AA62" i="6"/>
  <c r="AC61" i="6"/>
  <c r="AB61" i="6"/>
  <c r="AA61" i="6"/>
  <c r="AC60" i="6"/>
  <c r="AB60" i="6"/>
  <c r="AA60" i="6"/>
  <c r="AC59" i="6"/>
  <c r="AB59" i="6"/>
  <c r="AA59" i="6"/>
  <c r="AC58" i="6"/>
  <c r="AB58" i="6"/>
  <c r="AA58" i="6"/>
  <c r="W46" i="6"/>
  <c r="V46" i="6"/>
  <c r="U46" i="6"/>
  <c r="S46" i="6"/>
  <c r="AB45" i="6"/>
  <c r="R46" i="6"/>
  <c r="Q46" i="6"/>
  <c r="O46" i="6"/>
  <c r="AB46" i="6"/>
  <c r="N46" i="6"/>
  <c r="M46" i="6"/>
  <c r="S3" i="6"/>
  <c r="AA45" i="6"/>
  <c r="W45" i="6"/>
  <c r="V45" i="6"/>
  <c r="U45" i="6"/>
  <c r="S45" i="6"/>
  <c r="R45" i="6"/>
  <c r="Q45" i="6"/>
  <c r="O45" i="6"/>
  <c r="N45" i="6"/>
  <c r="M45" i="6"/>
  <c r="AB44" i="6"/>
  <c r="AB51" i="6"/>
  <c r="W44" i="6"/>
  <c r="V44" i="6"/>
  <c r="U44" i="6"/>
  <c r="S44" i="6"/>
  <c r="R44" i="6"/>
  <c r="Q44" i="6"/>
  <c r="O44" i="6"/>
  <c r="N44" i="6"/>
  <c r="M44" i="6"/>
  <c r="W43" i="6"/>
  <c r="V43" i="6"/>
  <c r="U43" i="6"/>
  <c r="S43" i="6"/>
  <c r="R43" i="6"/>
  <c r="Q43" i="6"/>
  <c r="O43" i="6"/>
  <c r="N43" i="6"/>
  <c r="M43" i="6"/>
  <c r="W42" i="6"/>
  <c r="V42" i="6"/>
  <c r="U42" i="6"/>
  <c r="S42" i="6"/>
  <c r="R42" i="6"/>
  <c r="Q42" i="6"/>
  <c r="O42" i="6"/>
  <c r="N42" i="6"/>
  <c r="M42" i="6"/>
  <c r="W41" i="6"/>
  <c r="V41" i="6"/>
  <c r="U41" i="6"/>
  <c r="S41" i="6"/>
  <c r="R41" i="6"/>
  <c r="Q41" i="6"/>
  <c r="O41" i="6"/>
  <c r="N41" i="6"/>
  <c r="M41" i="6"/>
  <c r="W40" i="6"/>
  <c r="V40" i="6"/>
  <c r="U40" i="6"/>
  <c r="S40" i="6"/>
  <c r="R40" i="6"/>
  <c r="Q40" i="6"/>
  <c r="O40" i="6"/>
  <c r="N40" i="6"/>
  <c r="M40" i="6"/>
  <c r="W39" i="6"/>
  <c r="V39" i="6"/>
  <c r="U39" i="6"/>
  <c r="S39" i="6"/>
  <c r="R39" i="6"/>
  <c r="Q39" i="6"/>
  <c r="O39" i="6"/>
  <c r="N39" i="6"/>
  <c r="M39" i="6"/>
  <c r="W38" i="6"/>
  <c r="V38" i="6"/>
  <c r="U38" i="6"/>
  <c r="S38" i="6"/>
  <c r="R38" i="6"/>
  <c r="Q38" i="6"/>
  <c r="O38" i="6"/>
  <c r="N38" i="6"/>
  <c r="M38" i="6"/>
  <c r="W37" i="6"/>
  <c r="V37" i="6"/>
  <c r="U37" i="6"/>
  <c r="S37" i="6"/>
  <c r="R37" i="6"/>
  <c r="Q37" i="6"/>
  <c r="O37" i="6"/>
  <c r="N37" i="6"/>
  <c r="M37" i="6"/>
  <c r="W36" i="6"/>
  <c r="V36" i="6"/>
  <c r="U36" i="6"/>
  <c r="S36" i="6"/>
  <c r="R36" i="6"/>
  <c r="Q36" i="6"/>
  <c r="O36" i="6"/>
  <c r="N36" i="6"/>
  <c r="M36" i="6"/>
  <c r="W35" i="6"/>
  <c r="V35" i="6"/>
  <c r="U35" i="6"/>
  <c r="S35" i="6"/>
  <c r="R35" i="6"/>
  <c r="Q35" i="6"/>
  <c r="O35" i="6"/>
  <c r="N35" i="6"/>
  <c r="M35" i="6"/>
  <c r="W34" i="6"/>
  <c r="V34" i="6"/>
  <c r="U34" i="6"/>
  <c r="S34" i="6"/>
  <c r="R34" i="6"/>
  <c r="Q34" i="6"/>
  <c r="O34" i="6"/>
  <c r="N34" i="6"/>
  <c r="M34" i="6"/>
  <c r="W33" i="6"/>
  <c r="V33" i="6"/>
  <c r="U33" i="6"/>
  <c r="S33" i="6"/>
  <c r="R33" i="6"/>
  <c r="Q33" i="6"/>
  <c r="O33" i="6"/>
  <c r="N33" i="6"/>
  <c r="M33" i="6"/>
  <c r="W32" i="6"/>
  <c r="V32" i="6"/>
  <c r="U32" i="6"/>
  <c r="S32" i="6"/>
  <c r="R32" i="6"/>
  <c r="Q32" i="6"/>
  <c r="O32" i="6"/>
  <c r="N32" i="6"/>
  <c r="M32" i="6"/>
  <c r="W31" i="6"/>
  <c r="V31" i="6"/>
  <c r="U31" i="6"/>
  <c r="S31" i="6"/>
  <c r="R31" i="6"/>
  <c r="Q31" i="6"/>
  <c r="O31" i="6"/>
  <c r="N31" i="6"/>
  <c r="M31" i="6"/>
  <c r="W30" i="6"/>
  <c r="V30" i="6"/>
  <c r="U30" i="6"/>
  <c r="S30" i="6"/>
  <c r="R30" i="6"/>
  <c r="Q30" i="6"/>
  <c r="O30" i="6"/>
  <c r="N30" i="6"/>
  <c r="M30" i="6"/>
  <c r="W29" i="6"/>
  <c r="V29" i="6"/>
  <c r="U29" i="6"/>
  <c r="S29" i="6"/>
  <c r="R29" i="6"/>
  <c r="Q29" i="6"/>
  <c r="O29" i="6"/>
  <c r="N29" i="6"/>
  <c r="M29" i="6"/>
  <c r="W28" i="6"/>
  <c r="V28" i="6"/>
  <c r="U28" i="6"/>
  <c r="S28" i="6"/>
  <c r="R28" i="6"/>
  <c r="Q28" i="6"/>
  <c r="O28" i="6"/>
  <c r="N28" i="6"/>
  <c r="M28" i="6"/>
  <c r="W27" i="6"/>
  <c r="V27" i="6"/>
  <c r="U27" i="6"/>
  <c r="S27" i="6"/>
  <c r="R27" i="6"/>
  <c r="Q27" i="6"/>
  <c r="O27" i="6"/>
  <c r="N27" i="6"/>
  <c r="M27" i="6"/>
  <c r="W26" i="6"/>
  <c r="V26" i="6"/>
  <c r="U26" i="6"/>
  <c r="S26" i="6"/>
  <c r="R26" i="6"/>
  <c r="Q26" i="6"/>
  <c r="O26" i="6"/>
  <c r="N26" i="6"/>
  <c r="M26" i="6"/>
  <c r="W25" i="6"/>
  <c r="V25" i="6"/>
  <c r="U25" i="6"/>
  <c r="S25" i="6"/>
  <c r="R25" i="6"/>
  <c r="Q25" i="6"/>
  <c r="O25" i="6"/>
  <c r="N25" i="6"/>
  <c r="M25" i="6"/>
  <c r="W24" i="6"/>
  <c r="V24" i="6"/>
  <c r="U24" i="6"/>
  <c r="S24" i="6"/>
  <c r="R24" i="6"/>
  <c r="Q24" i="6"/>
  <c r="O24" i="6"/>
  <c r="N24" i="6"/>
  <c r="M24" i="6"/>
  <c r="W23" i="6"/>
  <c r="V23" i="6"/>
  <c r="U23" i="6"/>
  <c r="S23" i="6"/>
  <c r="R23" i="6"/>
  <c r="Q23" i="6"/>
  <c r="O23" i="6"/>
  <c r="N23" i="6"/>
  <c r="M23" i="6"/>
  <c r="W22" i="6"/>
  <c r="V22" i="6"/>
  <c r="U22" i="6"/>
  <c r="S22" i="6"/>
  <c r="R22" i="6"/>
  <c r="Q22" i="6"/>
  <c r="O22" i="6"/>
  <c r="N22" i="6"/>
  <c r="M22" i="6"/>
  <c r="W21" i="6"/>
  <c r="V21" i="6"/>
  <c r="U21" i="6"/>
  <c r="S21" i="6"/>
  <c r="R21" i="6"/>
  <c r="Q21" i="6"/>
  <c r="O21" i="6"/>
  <c r="N21" i="6"/>
  <c r="M21" i="6"/>
  <c r="W20" i="6"/>
  <c r="V20" i="6"/>
  <c r="U20" i="6"/>
  <c r="S20" i="6"/>
  <c r="R20" i="6"/>
  <c r="Q20" i="6"/>
  <c r="O20" i="6"/>
  <c r="N20" i="6"/>
  <c r="M20" i="6"/>
  <c r="W19" i="6"/>
  <c r="V19" i="6"/>
  <c r="U19" i="6"/>
  <c r="S19" i="6"/>
  <c r="R19" i="6"/>
  <c r="Q19" i="6"/>
  <c r="O19" i="6"/>
  <c r="N19" i="6"/>
  <c r="M19" i="6"/>
  <c r="W18" i="6"/>
  <c r="V18" i="6"/>
  <c r="U18" i="6"/>
  <c r="S18" i="6"/>
  <c r="R18" i="6"/>
  <c r="Q18" i="6"/>
  <c r="O18" i="6"/>
  <c r="N18" i="6"/>
  <c r="M18" i="6"/>
  <c r="W17" i="6"/>
  <c r="V17" i="6"/>
  <c r="U17" i="6"/>
  <c r="S17" i="6"/>
  <c r="R17" i="6"/>
  <c r="Q17" i="6"/>
  <c r="O17" i="6"/>
  <c r="N17" i="6"/>
  <c r="M17" i="6"/>
  <c r="W16" i="6"/>
  <c r="V16" i="6"/>
  <c r="U16" i="6"/>
  <c r="S16" i="6"/>
  <c r="R16" i="6"/>
  <c r="Q16" i="6"/>
  <c r="O16" i="6"/>
  <c r="N16" i="6"/>
  <c r="M16" i="6"/>
  <c r="W15" i="6"/>
  <c r="V15" i="6"/>
  <c r="U15" i="6"/>
  <c r="S15" i="6"/>
  <c r="R15" i="6"/>
  <c r="Q15" i="6"/>
  <c r="O15" i="6"/>
  <c r="N15" i="6"/>
  <c r="M15" i="6"/>
  <c r="W14" i="6"/>
  <c r="V14" i="6"/>
  <c r="U14" i="6"/>
  <c r="S14" i="6"/>
  <c r="R14" i="6"/>
  <c r="Q14" i="6"/>
  <c r="O14" i="6"/>
  <c r="N14" i="6"/>
  <c r="M14" i="6"/>
  <c r="W13" i="6"/>
  <c r="V13" i="6"/>
  <c r="U13" i="6"/>
  <c r="S13" i="6"/>
  <c r="R13" i="6"/>
  <c r="Q13" i="6"/>
  <c r="O13" i="6"/>
  <c r="N13" i="6"/>
  <c r="M13" i="6"/>
  <c r="W12" i="6"/>
  <c r="V12" i="6"/>
  <c r="U12" i="6"/>
  <c r="S12" i="6"/>
  <c r="R12" i="6"/>
  <c r="Q12" i="6"/>
  <c r="O12" i="6"/>
  <c r="N12" i="6"/>
  <c r="M12" i="6"/>
  <c r="W11" i="6"/>
  <c r="V11" i="6"/>
  <c r="U11" i="6"/>
  <c r="S11" i="6"/>
  <c r="R11" i="6"/>
  <c r="Q11" i="6"/>
  <c r="O11" i="6"/>
  <c r="N11" i="6"/>
  <c r="M11" i="6"/>
  <c r="W10" i="6"/>
  <c r="V10" i="6"/>
  <c r="U10" i="6"/>
  <c r="S10" i="6"/>
  <c r="R10" i="6"/>
  <c r="Q10" i="6"/>
  <c r="O10" i="6"/>
  <c r="N10" i="6"/>
  <c r="M10" i="6"/>
  <c r="W9" i="6"/>
  <c r="V9" i="6"/>
  <c r="U9" i="6"/>
  <c r="S9" i="6"/>
  <c r="R9" i="6"/>
  <c r="Q9" i="6"/>
  <c r="O9" i="6"/>
  <c r="N9" i="6"/>
  <c r="M9" i="6"/>
  <c r="W8" i="6"/>
  <c r="V8" i="6"/>
  <c r="U8" i="6"/>
  <c r="S8" i="6"/>
  <c r="R8" i="6"/>
  <c r="Q8" i="6"/>
  <c r="O8" i="6"/>
  <c r="N8" i="6"/>
  <c r="M8" i="6"/>
  <c r="W7" i="6"/>
  <c r="V7" i="6"/>
  <c r="U7" i="6"/>
  <c r="S7" i="6"/>
  <c r="R7" i="6"/>
  <c r="Q7" i="6"/>
  <c r="O7" i="6"/>
  <c r="N7" i="6"/>
  <c r="M7" i="6"/>
  <c r="W6" i="6"/>
  <c r="V6" i="6"/>
  <c r="U6" i="6"/>
  <c r="S6" i="6"/>
  <c r="R6" i="6"/>
  <c r="Q6" i="6"/>
  <c r="O6" i="6"/>
  <c r="N6" i="6"/>
  <c r="M6" i="6"/>
  <c r="W5" i="6"/>
  <c r="V5" i="6"/>
  <c r="U5" i="6"/>
  <c r="S5" i="6"/>
  <c r="R5" i="6"/>
  <c r="Q5" i="6"/>
  <c r="O5" i="6"/>
  <c r="N5" i="6"/>
  <c r="M5" i="6"/>
  <c r="W4" i="6"/>
  <c r="V4" i="6"/>
  <c r="U4" i="6"/>
  <c r="S4" i="6"/>
  <c r="R4" i="6"/>
  <c r="Q4" i="6"/>
  <c r="O4" i="6"/>
  <c r="N4" i="6"/>
  <c r="M4" i="6"/>
  <c r="W3" i="6"/>
  <c r="AA44" i="6"/>
  <c r="O3" i="6"/>
  <c r="AA46" i="6"/>
  <c r="AA50" i="6"/>
  <c r="Z50" i="6"/>
  <c r="V3" i="6"/>
  <c r="U3" i="6"/>
  <c r="R3" i="6"/>
  <c r="Q3" i="6"/>
  <c r="N3" i="6"/>
  <c r="M3" i="6"/>
  <c r="BT97" i="5"/>
  <c r="BS97" i="5"/>
  <c r="BR97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I97" i="5"/>
  <c r="AH97" i="5"/>
  <c r="AG97" i="5"/>
  <c r="AF97" i="5"/>
  <c r="AE97" i="5"/>
  <c r="AD97" i="5"/>
  <c r="AC82" i="5"/>
  <c r="AB82" i="5"/>
  <c r="AA82" i="5"/>
  <c r="AC81" i="5"/>
  <c r="AB81" i="5"/>
  <c r="AA81" i="5"/>
  <c r="AC80" i="5"/>
  <c r="AB80" i="5"/>
  <c r="AA80" i="5"/>
  <c r="AC79" i="5"/>
  <c r="AB79" i="5"/>
  <c r="AA79" i="5"/>
  <c r="AC78" i="5"/>
  <c r="AB78" i="5"/>
  <c r="AA78" i="5"/>
  <c r="AC77" i="5"/>
  <c r="AB77" i="5"/>
  <c r="AA77" i="5"/>
  <c r="AC76" i="5"/>
  <c r="AB76" i="5"/>
  <c r="AA76" i="5"/>
  <c r="AC75" i="5"/>
  <c r="AB75" i="5"/>
  <c r="AA75" i="5"/>
  <c r="AC74" i="5"/>
  <c r="AB74" i="5"/>
  <c r="AA74" i="5"/>
  <c r="AC73" i="5"/>
  <c r="AB73" i="5"/>
  <c r="AA73" i="5"/>
  <c r="AC72" i="5"/>
  <c r="AB72" i="5"/>
  <c r="AA72" i="5"/>
  <c r="AC71" i="5"/>
  <c r="AB71" i="5"/>
  <c r="AA71" i="5"/>
  <c r="AC70" i="5"/>
  <c r="AB70" i="5"/>
  <c r="AA70" i="5"/>
  <c r="AC69" i="5"/>
  <c r="AB69" i="5"/>
  <c r="AA69" i="5"/>
  <c r="AC68" i="5"/>
  <c r="AB68" i="5"/>
  <c r="AA68" i="5"/>
  <c r="AC67" i="5"/>
  <c r="AB67" i="5"/>
  <c r="AA67" i="5"/>
  <c r="AC66" i="5"/>
  <c r="AB66" i="5"/>
  <c r="AA66" i="5"/>
  <c r="AC65" i="5"/>
  <c r="AB65" i="5"/>
  <c r="AA65" i="5"/>
  <c r="AC64" i="5"/>
  <c r="AB64" i="5"/>
  <c r="AA64" i="5"/>
  <c r="AC63" i="5"/>
  <c r="AB63" i="5"/>
  <c r="AA63" i="5"/>
  <c r="AC62" i="5"/>
  <c r="AB62" i="5"/>
  <c r="AA62" i="5"/>
  <c r="AC61" i="5"/>
  <c r="AB61" i="5"/>
  <c r="AA61" i="5"/>
  <c r="AC60" i="5"/>
  <c r="AB60" i="5"/>
  <c r="AA60" i="5"/>
  <c r="AC59" i="5"/>
  <c r="AB59" i="5"/>
  <c r="AA59" i="5"/>
  <c r="AC58" i="5"/>
  <c r="AB58" i="5"/>
  <c r="AA58" i="5"/>
  <c r="O46" i="5"/>
  <c r="AB46" i="5"/>
  <c r="W46" i="5"/>
  <c r="V46" i="5"/>
  <c r="U46" i="5"/>
  <c r="S46" i="5"/>
  <c r="R46" i="5"/>
  <c r="Q46" i="5"/>
  <c r="N46" i="5"/>
  <c r="M46" i="5"/>
  <c r="AB45" i="5"/>
  <c r="AB44" i="5"/>
  <c r="AB50" i="5"/>
  <c r="S3" i="5"/>
  <c r="AA45" i="5"/>
  <c r="W45" i="5"/>
  <c r="V45" i="5"/>
  <c r="U45" i="5"/>
  <c r="S45" i="5"/>
  <c r="R45" i="5"/>
  <c r="Q45" i="5"/>
  <c r="O45" i="5"/>
  <c r="N45" i="5"/>
  <c r="M45" i="5"/>
  <c r="AB51" i="5"/>
  <c r="W3" i="5"/>
  <c r="AA44" i="5"/>
  <c r="O3" i="5"/>
  <c r="AA46" i="5"/>
  <c r="AA50" i="5"/>
  <c r="Z50" i="5"/>
  <c r="W44" i="5"/>
  <c r="V44" i="5"/>
  <c r="U44" i="5"/>
  <c r="S44" i="5"/>
  <c r="R44" i="5"/>
  <c r="Q44" i="5"/>
  <c r="O44" i="5"/>
  <c r="N44" i="5"/>
  <c r="M44" i="5"/>
  <c r="W43" i="5"/>
  <c r="V43" i="5"/>
  <c r="U43" i="5"/>
  <c r="S43" i="5"/>
  <c r="R43" i="5"/>
  <c r="Q43" i="5"/>
  <c r="O43" i="5"/>
  <c r="N43" i="5"/>
  <c r="M43" i="5"/>
  <c r="W42" i="5"/>
  <c r="V42" i="5"/>
  <c r="U42" i="5"/>
  <c r="S42" i="5"/>
  <c r="R42" i="5"/>
  <c r="Q42" i="5"/>
  <c r="O42" i="5"/>
  <c r="N42" i="5"/>
  <c r="M42" i="5"/>
  <c r="W41" i="5"/>
  <c r="V41" i="5"/>
  <c r="U41" i="5"/>
  <c r="S41" i="5"/>
  <c r="R41" i="5"/>
  <c r="Q41" i="5"/>
  <c r="O41" i="5"/>
  <c r="N41" i="5"/>
  <c r="M41" i="5"/>
  <c r="W40" i="5"/>
  <c r="V40" i="5"/>
  <c r="U40" i="5"/>
  <c r="S40" i="5"/>
  <c r="R40" i="5"/>
  <c r="Q40" i="5"/>
  <c r="O40" i="5"/>
  <c r="N40" i="5"/>
  <c r="M40" i="5"/>
  <c r="BB82" i="5"/>
  <c r="W39" i="5"/>
  <c r="V39" i="5"/>
  <c r="U39" i="5"/>
  <c r="S39" i="5"/>
  <c r="R39" i="5"/>
  <c r="Q39" i="5"/>
  <c r="O39" i="5"/>
  <c r="N39" i="5"/>
  <c r="M39" i="5"/>
  <c r="W38" i="5"/>
  <c r="V38" i="5"/>
  <c r="U38" i="5"/>
  <c r="S38" i="5"/>
  <c r="R38" i="5"/>
  <c r="Q38" i="5"/>
  <c r="O38" i="5"/>
  <c r="N38" i="5"/>
  <c r="M38" i="5"/>
  <c r="W37" i="5"/>
  <c r="V37" i="5"/>
  <c r="U37" i="5"/>
  <c r="S37" i="5"/>
  <c r="R37" i="5"/>
  <c r="Q37" i="5"/>
  <c r="O37" i="5"/>
  <c r="N37" i="5"/>
  <c r="M37" i="5"/>
  <c r="W36" i="5"/>
  <c r="V36" i="5"/>
  <c r="U36" i="5"/>
  <c r="S36" i="5"/>
  <c r="R36" i="5"/>
  <c r="Q36" i="5"/>
  <c r="O36" i="5"/>
  <c r="N36" i="5"/>
  <c r="M36" i="5"/>
  <c r="W35" i="5"/>
  <c r="V35" i="5"/>
  <c r="U35" i="5"/>
  <c r="S35" i="5"/>
  <c r="R35" i="5"/>
  <c r="Q35" i="5"/>
  <c r="O35" i="5"/>
  <c r="N35" i="5"/>
  <c r="M35" i="5"/>
  <c r="W34" i="5"/>
  <c r="V34" i="5"/>
  <c r="U34" i="5"/>
  <c r="S34" i="5"/>
  <c r="R34" i="5"/>
  <c r="Q34" i="5"/>
  <c r="O34" i="5"/>
  <c r="N34" i="5"/>
  <c r="M34" i="5"/>
  <c r="W33" i="5"/>
  <c r="V33" i="5"/>
  <c r="U33" i="5"/>
  <c r="S33" i="5"/>
  <c r="R33" i="5"/>
  <c r="Q33" i="5"/>
  <c r="O33" i="5"/>
  <c r="N33" i="5"/>
  <c r="M33" i="5"/>
  <c r="W32" i="5"/>
  <c r="V32" i="5"/>
  <c r="U32" i="5"/>
  <c r="S32" i="5"/>
  <c r="R32" i="5"/>
  <c r="Q32" i="5"/>
  <c r="O32" i="5"/>
  <c r="N32" i="5"/>
  <c r="M32" i="5"/>
  <c r="W31" i="5"/>
  <c r="V31" i="5"/>
  <c r="U31" i="5"/>
  <c r="S31" i="5"/>
  <c r="R31" i="5"/>
  <c r="Q31" i="5"/>
  <c r="O31" i="5"/>
  <c r="N31" i="5"/>
  <c r="M31" i="5"/>
  <c r="W30" i="5"/>
  <c r="V30" i="5"/>
  <c r="U30" i="5"/>
  <c r="S30" i="5"/>
  <c r="R30" i="5"/>
  <c r="Q30" i="5"/>
  <c r="O30" i="5"/>
  <c r="N30" i="5"/>
  <c r="M30" i="5"/>
  <c r="W29" i="5"/>
  <c r="V29" i="5"/>
  <c r="U29" i="5"/>
  <c r="S29" i="5"/>
  <c r="R29" i="5"/>
  <c r="Q29" i="5"/>
  <c r="O29" i="5"/>
  <c r="N29" i="5"/>
  <c r="M29" i="5"/>
  <c r="W28" i="5"/>
  <c r="V28" i="5"/>
  <c r="U28" i="5"/>
  <c r="S28" i="5"/>
  <c r="R28" i="5"/>
  <c r="Q28" i="5"/>
  <c r="O28" i="5"/>
  <c r="N28" i="5"/>
  <c r="M28" i="5"/>
  <c r="W27" i="5"/>
  <c r="V27" i="5"/>
  <c r="U27" i="5"/>
  <c r="S27" i="5"/>
  <c r="R27" i="5"/>
  <c r="Q27" i="5"/>
  <c r="O27" i="5"/>
  <c r="N27" i="5"/>
  <c r="M27" i="5"/>
  <c r="W26" i="5"/>
  <c r="V26" i="5"/>
  <c r="U26" i="5"/>
  <c r="S26" i="5"/>
  <c r="R26" i="5"/>
  <c r="Q26" i="5"/>
  <c r="O26" i="5"/>
  <c r="N26" i="5"/>
  <c r="M26" i="5"/>
  <c r="W25" i="5"/>
  <c r="V25" i="5"/>
  <c r="U25" i="5"/>
  <c r="S25" i="5"/>
  <c r="R25" i="5"/>
  <c r="Q25" i="5"/>
  <c r="O25" i="5"/>
  <c r="N25" i="5"/>
  <c r="M25" i="5"/>
  <c r="W24" i="5"/>
  <c r="V24" i="5"/>
  <c r="U24" i="5"/>
  <c r="S24" i="5"/>
  <c r="R24" i="5"/>
  <c r="Q24" i="5"/>
  <c r="O24" i="5"/>
  <c r="N24" i="5"/>
  <c r="M24" i="5"/>
  <c r="W23" i="5"/>
  <c r="V23" i="5"/>
  <c r="U23" i="5"/>
  <c r="S23" i="5"/>
  <c r="R23" i="5"/>
  <c r="Q23" i="5"/>
  <c r="O23" i="5"/>
  <c r="N23" i="5"/>
  <c r="M23" i="5"/>
  <c r="W22" i="5"/>
  <c r="V22" i="5"/>
  <c r="U22" i="5"/>
  <c r="S22" i="5"/>
  <c r="R22" i="5"/>
  <c r="Q22" i="5"/>
  <c r="O22" i="5"/>
  <c r="N22" i="5"/>
  <c r="M22" i="5"/>
  <c r="W21" i="5"/>
  <c r="V21" i="5"/>
  <c r="U21" i="5"/>
  <c r="S21" i="5"/>
  <c r="R21" i="5"/>
  <c r="Q21" i="5"/>
  <c r="O21" i="5"/>
  <c r="N21" i="5"/>
  <c r="M21" i="5"/>
  <c r="W20" i="5"/>
  <c r="V20" i="5"/>
  <c r="U20" i="5"/>
  <c r="S20" i="5"/>
  <c r="R20" i="5"/>
  <c r="Q20" i="5"/>
  <c r="O20" i="5"/>
  <c r="N20" i="5"/>
  <c r="M20" i="5"/>
  <c r="W19" i="5"/>
  <c r="V19" i="5"/>
  <c r="U19" i="5"/>
  <c r="S19" i="5"/>
  <c r="R19" i="5"/>
  <c r="Q19" i="5"/>
  <c r="O19" i="5"/>
  <c r="N19" i="5"/>
  <c r="M19" i="5"/>
  <c r="W18" i="5"/>
  <c r="V18" i="5"/>
  <c r="U18" i="5"/>
  <c r="S18" i="5"/>
  <c r="R18" i="5"/>
  <c r="Q18" i="5"/>
  <c r="O18" i="5"/>
  <c r="N18" i="5"/>
  <c r="M18" i="5"/>
  <c r="W17" i="5"/>
  <c r="V17" i="5"/>
  <c r="U17" i="5"/>
  <c r="S17" i="5"/>
  <c r="R17" i="5"/>
  <c r="Q17" i="5"/>
  <c r="O17" i="5"/>
  <c r="N17" i="5"/>
  <c r="M17" i="5"/>
  <c r="W16" i="5"/>
  <c r="V16" i="5"/>
  <c r="U16" i="5"/>
  <c r="S16" i="5"/>
  <c r="R16" i="5"/>
  <c r="Q16" i="5"/>
  <c r="O16" i="5"/>
  <c r="N16" i="5"/>
  <c r="M16" i="5"/>
  <c r="W15" i="5"/>
  <c r="V15" i="5"/>
  <c r="U15" i="5"/>
  <c r="S15" i="5"/>
  <c r="R15" i="5"/>
  <c r="Q15" i="5"/>
  <c r="O15" i="5"/>
  <c r="N15" i="5"/>
  <c r="M15" i="5"/>
  <c r="W14" i="5"/>
  <c r="V14" i="5"/>
  <c r="U14" i="5"/>
  <c r="S14" i="5"/>
  <c r="R14" i="5"/>
  <c r="Q14" i="5"/>
  <c r="O14" i="5"/>
  <c r="N14" i="5"/>
  <c r="M14" i="5"/>
  <c r="W13" i="5"/>
  <c r="V13" i="5"/>
  <c r="U13" i="5"/>
  <c r="S13" i="5"/>
  <c r="R13" i="5"/>
  <c r="Q13" i="5"/>
  <c r="O13" i="5"/>
  <c r="N13" i="5"/>
  <c r="M13" i="5"/>
  <c r="W12" i="5"/>
  <c r="V12" i="5"/>
  <c r="U12" i="5"/>
  <c r="S12" i="5"/>
  <c r="R12" i="5"/>
  <c r="Q12" i="5"/>
  <c r="O12" i="5"/>
  <c r="N12" i="5"/>
  <c r="M12" i="5"/>
  <c r="W11" i="5"/>
  <c r="V11" i="5"/>
  <c r="U11" i="5"/>
  <c r="S11" i="5"/>
  <c r="R11" i="5"/>
  <c r="Q11" i="5"/>
  <c r="O11" i="5"/>
  <c r="N11" i="5"/>
  <c r="M11" i="5"/>
  <c r="W10" i="5"/>
  <c r="V10" i="5"/>
  <c r="U10" i="5"/>
  <c r="S10" i="5"/>
  <c r="R10" i="5"/>
  <c r="Q10" i="5"/>
  <c r="O10" i="5"/>
  <c r="N10" i="5"/>
  <c r="M10" i="5"/>
  <c r="W9" i="5"/>
  <c r="V9" i="5"/>
  <c r="U9" i="5"/>
  <c r="S9" i="5"/>
  <c r="R9" i="5"/>
  <c r="Q9" i="5"/>
  <c r="O9" i="5"/>
  <c r="N9" i="5"/>
  <c r="M9" i="5"/>
  <c r="W8" i="5"/>
  <c r="V8" i="5"/>
  <c r="U8" i="5"/>
  <c r="S8" i="5"/>
  <c r="R8" i="5"/>
  <c r="Q8" i="5"/>
  <c r="O8" i="5"/>
  <c r="N8" i="5"/>
  <c r="M8" i="5"/>
  <c r="W7" i="5"/>
  <c r="V7" i="5"/>
  <c r="U7" i="5"/>
  <c r="S7" i="5"/>
  <c r="R7" i="5"/>
  <c r="Q7" i="5"/>
  <c r="O7" i="5"/>
  <c r="N7" i="5"/>
  <c r="M7" i="5"/>
  <c r="W6" i="5"/>
  <c r="V6" i="5"/>
  <c r="U6" i="5"/>
  <c r="S6" i="5"/>
  <c r="R6" i="5"/>
  <c r="Q6" i="5"/>
  <c r="O6" i="5"/>
  <c r="N6" i="5"/>
  <c r="M6" i="5"/>
  <c r="W5" i="5"/>
  <c r="V5" i="5"/>
  <c r="U5" i="5"/>
  <c r="S5" i="5"/>
  <c r="R5" i="5"/>
  <c r="Q5" i="5"/>
  <c r="O5" i="5"/>
  <c r="N5" i="5"/>
  <c r="M5" i="5"/>
  <c r="W4" i="5"/>
  <c r="V4" i="5"/>
  <c r="U4" i="5"/>
  <c r="S4" i="5"/>
  <c r="R4" i="5"/>
  <c r="Q4" i="5"/>
  <c r="O4" i="5"/>
  <c r="N4" i="5"/>
  <c r="M4" i="5"/>
  <c r="V3" i="5"/>
  <c r="U3" i="5"/>
  <c r="R3" i="5"/>
  <c r="Q3" i="5"/>
  <c r="N3" i="5"/>
  <c r="M3" i="5"/>
  <c r="BN82" i="4"/>
  <c r="BT97" i="4"/>
  <c r="BS97" i="4"/>
  <c r="BR97" i="4"/>
  <c r="BQ97" i="4"/>
  <c r="BP97" i="4"/>
  <c r="BO97" i="4"/>
  <c r="BN97" i="4"/>
  <c r="BM97" i="4"/>
  <c r="BL97" i="4"/>
  <c r="BK97" i="4"/>
  <c r="BJ97" i="4"/>
  <c r="BI97" i="4"/>
  <c r="BH97" i="4"/>
  <c r="BG97" i="4"/>
  <c r="BF97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82" i="4"/>
  <c r="AB82" i="4"/>
  <c r="AA82" i="4"/>
  <c r="AC81" i="4"/>
  <c r="AB81" i="4"/>
  <c r="AA81" i="4"/>
  <c r="AC80" i="4"/>
  <c r="AB80" i="4"/>
  <c r="AA80" i="4"/>
  <c r="AC79" i="4"/>
  <c r="AB79" i="4"/>
  <c r="AA79" i="4"/>
  <c r="AC78" i="4"/>
  <c r="AB78" i="4"/>
  <c r="AA78" i="4"/>
  <c r="AC77" i="4"/>
  <c r="AB77" i="4"/>
  <c r="AA77" i="4"/>
  <c r="AC76" i="4"/>
  <c r="AB76" i="4"/>
  <c r="AA76" i="4"/>
  <c r="AC75" i="4"/>
  <c r="AB75" i="4"/>
  <c r="AA75" i="4"/>
  <c r="AC74" i="4"/>
  <c r="AB74" i="4"/>
  <c r="AA74" i="4"/>
  <c r="AC73" i="4"/>
  <c r="AB73" i="4"/>
  <c r="AA73" i="4"/>
  <c r="AC72" i="4"/>
  <c r="AB72" i="4"/>
  <c r="AA72" i="4"/>
  <c r="AC71" i="4"/>
  <c r="AB71" i="4"/>
  <c r="AA71" i="4"/>
  <c r="AC70" i="4"/>
  <c r="AB70" i="4"/>
  <c r="AA70" i="4"/>
  <c r="AC69" i="4"/>
  <c r="AB69" i="4"/>
  <c r="AA69" i="4"/>
  <c r="AC68" i="4"/>
  <c r="AB68" i="4"/>
  <c r="AA68" i="4"/>
  <c r="AC67" i="4"/>
  <c r="AB67" i="4"/>
  <c r="AA67" i="4"/>
  <c r="BH66" i="4"/>
  <c r="AC66" i="4"/>
  <c r="AB66" i="4"/>
  <c r="AA66" i="4"/>
  <c r="AC65" i="4"/>
  <c r="AB65" i="4"/>
  <c r="AA65" i="4"/>
  <c r="AC64" i="4"/>
  <c r="AB64" i="4"/>
  <c r="AA64" i="4"/>
  <c r="AC63" i="4"/>
  <c r="AB63" i="4"/>
  <c r="AA63" i="4"/>
  <c r="AC62" i="4"/>
  <c r="AB62" i="4"/>
  <c r="AA62" i="4"/>
  <c r="AC61" i="4"/>
  <c r="AB61" i="4"/>
  <c r="AA61" i="4"/>
  <c r="AC60" i="4"/>
  <c r="AB60" i="4"/>
  <c r="AA60" i="4"/>
  <c r="AC59" i="4"/>
  <c r="AB59" i="4"/>
  <c r="AA59" i="4"/>
  <c r="AC58" i="4"/>
  <c r="AB58" i="4"/>
  <c r="AA58" i="4"/>
  <c r="W46" i="4"/>
  <c r="V46" i="4"/>
  <c r="U46" i="4"/>
  <c r="S46" i="4"/>
  <c r="R46" i="4"/>
  <c r="Q46" i="4"/>
  <c r="O46" i="4"/>
  <c r="AB46" i="4"/>
  <c r="N46" i="4"/>
  <c r="M46" i="4"/>
  <c r="AB45" i="4"/>
  <c r="S3" i="4"/>
  <c r="AA45" i="4"/>
  <c r="W45" i="4"/>
  <c r="V45" i="4"/>
  <c r="U45" i="4"/>
  <c r="S45" i="4"/>
  <c r="R45" i="4"/>
  <c r="Q45" i="4"/>
  <c r="O45" i="4"/>
  <c r="N45" i="4"/>
  <c r="M45" i="4"/>
  <c r="AB44" i="4"/>
  <c r="AB50" i="4"/>
  <c r="W44" i="4"/>
  <c r="V44" i="4"/>
  <c r="U44" i="4"/>
  <c r="S44" i="4"/>
  <c r="R44" i="4"/>
  <c r="Q44" i="4"/>
  <c r="O44" i="4"/>
  <c r="N44" i="4"/>
  <c r="M44" i="4"/>
  <c r="W43" i="4"/>
  <c r="V43" i="4"/>
  <c r="U43" i="4"/>
  <c r="S43" i="4"/>
  <c r="R43" i="4"/>
  <c r="Q43" i="4"/>
  <c r="O43" i="4"/>
  <c r="N43" i="4"/>
  <c r="M43" i="4"/>
  <c r="W42" i="4"/>
  <c r="V42" i="4"/>
  <c r="U42" i="4"/>
  <c r="S42" i="4"/>
  <c r="R42" i="4"/>
  <c r="Q42" i="4"/>
  <c r="O42" i="4"/>
  <c r="N42" i="4"/>
  <c r="M42" i="4"/>
  <c r="W41" i="4"/>
  <c r="V41" i="4"/>
  <c r="U41" i="4"/>
  <c r="S41" i="4"/>
  <c r="R41" i="4"/>
  <c r="Q41" i="4"/>
  <c r="O41" i="4"/>
  <c r="N41" i="4"/>
  <c r="M41" i="4"/>
  <c r="W40" i="4"/>
  <c r="V40" i="4"/>
  <c r="U40" i="4"/>
  <c r="S40" i="4"/>
  <c r="R40" i="4"/>
  <c r="Q40" i="4"/>
  <c r="O40" i="4"/>
  <c r="N40" i="4"/>
  <c r="M40" i="4"/>
  <c r="W39" i="4"/>
  <c r="V39" i="4"/>
  <c r="U39" i="4"/>
  <c r="S39" i="4"/>
  <c r="R39" i="4"/>
  <c r="Q39" i="4"/>
  <c r="O39" i="4"/>
  <c r="N39" i="4"/>
  <c r="M39" i="4"/>
  <c r="W38" i="4"/>
  <c r="V38" i="4"/>
  <c r="U38" i="4"/>
  <c r="S38" i="4"/>
  <c r="R38" i="4"/>
  <c r="Q38" i="4"/>
  <c r="O38" i="4"/>
  <c r="N38" i="4"/>
  <c r="M38" i="4"/>
  <c r="W37" i="4"/>
  <c r="V37" i="4"/>
  <c r="U37" i="4"/>
  <c r="S37" i="4"/>
  <c r="R37" i="4"/>
  <c r="Q37" i="4"/>
  <c r="O37" i="4"/>
  <c r="N37" i="4"/>
  <c r="M37" i="4"/>
  <c r="W36" i="4"/>
  <c r="V36" i="4"/>
  <c r="U36" i="4"/>
  <c r="S36" i="4"/>
  <c r="R36" i="4"/>
  <c r="Q36" i="4"/>
  <c r="O36" i="4"/>
  <c r="N36" i="4"/>
  <c r="M36" i="4"/>
  <c r="W35" i="4"/>
  <c r="V35" i="4"/>
  <c r="U35" i="4"/>
  <c r="S35" i="4"/>
  <c r="R35" i="4"/>
  <c r="Q35" i="4"/>
  <c r="O35" i="4"/>
  <c r="N35" i="4"/>
  <c r="M35" i="4"/>
  <c r="W34" i="4"/>
  <c r="V34" i="4"/>
  <c r="U34" i="4"/>
  <c r="S34" i="4"/>
  <c r="R34" i="4"/>
  <c r="Q34" i="4"/>
  <c r="O34" i="4"/>
  <c r="N34" i="4"/>
  <c r="M34" i="4"/>
  <c r="W33" i="4"/>
  <c r="V33" i="4"/>
  <c r="U33" i="4"/>
  <c r="S33" i="4"/>
  <c r="R33" i="4"/>
  <c r="Q33" i="4"/>
  <c r="O33" i="4"/>
  <c r="N33" i="4"/>
  <c r="M33" i="4"/>
  <c r="W32" i="4"/>
  <c r="V32" i="4"/>
  <c r="U32" i="4"/>
  <c r="S32" i="4"/>
  <c r="R32" i="4"/>
  <c r="Q32" i="4"/>
  <c r="O32" i="4"/>
  <c r="N32" i="4"/>
  <c r="M32" i="4"/>
  <c r="W31" i="4"/>
  <c r="V31" i="4"/>
  <c r="U31" i="4"/>
  <c r="S31" i="4"/>
  <c r="R31" i="4"/>
  <c r="Q31" i="4"/>
  <c r="O31" i="4"/>
  <c r="N31" i="4"/>
  <c r="M31" i="4"/>
  <c r="W30" i="4"/>
  <c r="V30" i="4"/>
  <c r="U30" i="4"/>
  <c r="S30" i="4"/>
  <c r="R30" i="4"/>
  <c r="Q30" i="4"/>
  <c r="O30" i="4"/>
  <c r="N30" i="4"/>
  <c r="M30" i="4"/>
  <c r="W29" i="4"/>
  <c r="V29" i="4"/>
  <c r="U29" i="4"/>
  <c r="S29" i="4"/>
  <c r="R29" i="4"/>
  <c r="Q29" i="4"/>
  <c r="O29" i="4"/>
  <c r="N29" i="4"/>
  <c r="M29" i="4"/>
  <c r="W28" i="4"/>
  <c r="V28" i="4"/>
  <c r="U28" i="4"/>
  <c r="S28" i="4"/>
  <c r="R28" i="4"/>
  <c r="Q28" i="4"/>
  <c r="O28" i="4"/>
  <c r="N28" i="4"/>
  <c r="M28" i="4"/>
  <c r="W27" i="4"/>
  <c r="V27" i="4"/>
  <c r="U27" i="4"/>
  <c r="S27" i="4"/>
  <c r="R27" i="4"/>
  <c r="Q27" i="4"/>
  <c r="O27" i="4"/>
  <c r="N27" i="4"/>
  <c r="M27" i="4"/>
  <c r="W26" i="4"/>
  <c r="V26" i="4"/>
  <c r="U26" i="4"/>
  <c r="S26" i="4"/>
  <c r="R26" i="4"/>
  <c r="Q26" i="4"/>
  <c r="O26" i="4"/>
  <c r="N26" i="4"/>
  <c r="M26" i="4"/>
  <c r="W25" i="4"/>
  <c r="V25" i="4"/>
  <c r="U25" i="4"/>
  <c r="S25" i="4"/>
  <c r="R25" i="4"/>
  <c r="Q25" i="4"/>
  <c r="O25" i="4"/>
  <c r="N25" i="4"/>
  <c r="M25" i="4"/>
  <c r="W24" i="4"/>
  <c r="V24" i="4"/>
  <c r="U24" i="4"/>
  <c r="S24" i="4"/>
  <c r="R24" i="4"/>
  <c r="Q24" i="4"/>
  <c r="O24" i="4"/>
  <c r="N24" i="4"/>
  <c r="M24" i="4"/>
  <c r="W23" i="4"/>
  <c r="V23" i="4"/>
  <c r="U23" i="4"/>
  <c r="S23" i="4"/>
  <c r="R23" i="4"/>
  <c r="Q23" i="4"/>
  <c r="O23" i="4"/>
  <c r="N23" i="4"/>
  <c r="M23" i="4"/>
  <c r="W22" i="4"/>
  <c r="V22" i="4"/>
  <c r="U22" i="4"/>
  <c r="S22" i="4"/>
  <c r="R22" i="4"/>
  <c r="Q22" i="4"/>
  <c r="O22" i="4"/>
  <c r="N22" i="4"/>
  <c r="M22" i="4"/>
  <c r="W21" i="4"/>
  <c r="V21" i="4"/>
  <c r="U21" i="4"/>
  <c r="S21" i="4"/>
  <c r="R21" i="4"/>
  <c r="Q21" i="4"/>
  <c r="O21" i="4"/>
  <c r="N21" i="4"/>
  <c r="M21" i="4"/>
  <c r="W20" i="4"/>
  <c r="V20" i="4"/>
  <c r="U20" i="4"/>
  <c r="S20" i="4"/>
  <c r="R20" i="4"/>
  <c r="Q20" i="4"/>
  <c r="O20" i="4"/>
  <c r="N20" i="4"/>
  <c r="M20" i="4"/>
  <c r="W19" i="4"/>
  <c r="V19" i="4"/>
  <c r="U19" i="4"/>
  <c r="S19" i="4"/>
  <c r="R19" i="4"/>
  <c r="Q19" i="4"/>
  <c r="O19" i="4"/>
  <c r="N19" i="4"/>
  <c r="M19" i="4"/>
  <c r="W18" i="4"/>
  <c r="V18" i="4"/>
  <c r="U18" i="4"/>
  <c r="S18" i="4"/>
  <c r="R18" i="4"/>
  <c r="Q18" i="4"/>
  <c r="O18" i="4"/>
  <c r="N18" i="4"/>
  <c r="M18" i="4"/>
  <c r="W17" i="4"/>
  <c r="V17" i="4"/>
  <c r="U17" i="4"/>
  <c r="S17" i="4"/>
  <c r="R17" i="4"/>
  <c r="Q17" i="4"/>
  <c r="O17" i="4"/>
  <c r="N17" i="4"/>
  <c r="M17" i="4"/>
  <c r="W16" i="4"/>
  <c r="V16" i="4"/>
  <c r="U16" i="4"/>
  <c r="S16" i="4"/>
  <c r="R16" i="4"/>
  <c r="Q16" i="4"/>
  <c r="O16" i="4"/>
  <c r="N16" i="4"/>
  <c r="M16" i="4"/>
  <c r="W15" i="4"/>
  <c r="V15" i="4"/>
  <c r="U15" i="4"/>
  <c r="S15" i="4"/>
  <c r="R15" i="4"/>
  <c r="Q15" i="4"/>
  <c r="O15" i="4"/>
  <c r="N15" i="4"/>
  <c r="M15" i="4"/>
  <c r="W14" i="4"/>
  <c r="V14" i="4"/>
  <c r="U14" i="4"/>
  <c r="S14" i="4"/>
  <c r="R14" i="4"/>
  <c r="Q14" i="4"/>
  <c r="O14" i="4"/>
  <c r="N14" i="4"/>
  <c r="M14" i="4"/>
  <c r="W13" i="4"/>
  <c r="V13" i="4"/>
  <c r="U13" i="4"/>
  <c r="S13" i="4"/>
  <c r="R13" i="4"/>
  <c r="Q13" i="4"/>
  <c r="O13" i="4"/>
  <c r="N13" i="4"/>
  <c r="M13" i="4"/>
  <c r="W12" i="4"/>
  <c r="V12" i="4"/>
  <c r="U12" i="4"/>
  <c r="S12" i="4"/>
  <c r="R12" i="4"/>
  <c r="Q12" i="4"/>
  <c r="O12" i="4"/>
  <c r="N12" i="4"/>
  <c r="M12" i="4"/>
  <c r="W11" i="4"/>
  <c r="V11" i="4"/>
  <c r="U11" i="4"/>
  <c r="S11" i="4"/>
  <c r="R11" i="4"/>
  <c r="Q11" i="4"/>
  <c r="O11" i="4"/>
  <c r="N11" i="4"/>
  <c r="M11" i="4"/>
  <c r="W10" i="4"/>
  <c r="V10" i="4"/>
  <c r="U10" i="4"/>
  <c r="S10" i="4"/>
  <c r="R10" i="4"/>
  <c r="Q10" i="4"/>
  <c r="O10" i="4"/>
  <c r="N10" i="4"/>
  <c r="M10" i="4"/>
  <c r="W9" i="4"/>
  <c r="V9" i="4"/>
  <c r="U9" i="4"/>
  <c r="S9" i="4"/>
  <c r="R9" i="4"/>
  <c r="Q9" i="4"/>
  <c r="O9" i="4"/>
  <c r="N9" i="4"/>
  <c r="M9" i="4"/>
  <c r="W8" i="4"/>
  <c r="V8" i="4"/>
  <c r="U8" i="4"/>
  <c r="S8" i="4"/>
  <c r="R8" i="4"/>
  <c r="Q8" i="4"/>
  <c r="O8" i="4"/>
  <c r="N8" i="4"/>
  <c r="M8" i="4"/>
  <c r="W7" i="4"/>
  <c r="V7" i="4"/>
  <c r="U7" i="4"/>
  <c r="S7" i="4"/>
  <c r="R7" i="4"/>
  <c r="Q7" i="4"/>
  <c r="O7" i="4"/>
  <c r="N7" i="4"/>
  <c r="M7" i="4"/>
  <c r="W6" i="4"/>
  <c r="V6" i="4"/>
  <c r="U6" i="4"/>
  <c r="S6" i="4"/>
  <c r="R6" i="4"/>
  <c r="Q6" i="4"/>
  <c r="O6" i="4"/>
  <c r="N6" i="4"/>
  <c r="M6" i="4"/>
  <c r="W5" i="4"/>
  <c r="V5" i="4"/>
  <c r="U5" i="4"/>
  <c r="S5" i="4"/>
  <c r="R5" i="4"/>
  <c r="Q5" i="4"/>
  <c r="O5" i="4"/>
  <c r="N5" i="4"/>
  <c r="M5" i="4"/>
  <c r="W4" i="4"/>
  <c r="V4" i="4"/>
  <c r="U4" i="4"/>
  <c r="S4" i="4"/>
  <c r="R4" i="4"/>
  <c r="Q4" i="4"/>
  <c r="O4" i="4"/>
  <c r="N4" i="4"/>
  <c r="M4" i="4"/>
  <c r="W3" i="4"/>
  <c r="AA44" i="4"/>
  <c r="V3" i="4"/>
  <c r="U3" i="4"/>
  <c r="R3" i="4"/>
  <c r="Q3" i="4"/>
  <c r="O3" i="4"/>
  <c r="AA46" i="4"/>
  <c r="N3" i="4"/>
  <c r="M3" i="4"/>
  <c r="O46" i="1"/>
  <c r="AB46" i="1"/>
  <c r="S46" i="1"/>
  <c r="AB45" i="1"/>
  <c r="W46" i="1"/>
  <c r="AB44" i="1"/>
  <c r="O46" i="2"/>
  <c r="AB46" i="2"/>
  <c r="S46" i="2"/>
  <c r="AB45" i="2"/>
  <c r="W46" i="2"/>
  <c r="AB44" i="2"/>
  <c r="O46" i="3"/>
  <c r="AB46" i="3"/>
  <c r="W46" i="3"/>
  <c r="AB44" i="3"/>
  <c r="S46" i="3"/>
  <c r="AB45" i="3"/>
  <c r="BQ59" i="6"/>
  <c r="BC58" i="6"/>
  <c r="BJ79" i="6"/>
  <c r="BA64" i="6"/>
  <c r="BP59" i="6"/>
  <c r="AP63" i="6"/>
  <c r="BE58" i="6"/>
  <c r="BC70" i="6"/>
  <c r="AN75" i="6"/>
  <c r="AO63" i="6"/>
  <c r="BI60" i="6"/>
  <c r="AQ62" i="6"/>
  <c r="AD68" i="6"/>
  <c r="AU75" i="6"/>
  <c r="BD58" i="6"/>
  <c r="BJ60" i="6"/>
  <c r="AY64" i="6"/>
  <c r="AT66" i="6"/>
  <c r="BK62" i="6"/>
  <c r="BT63" i="6"/>
  <c r="AH69" i="6"/>
  <c r="AU82" i="6"/>
  <c r="AI60" i="6"/>
  <c r="AV61" i="6"/>
  <c r="BS62" i="6"/>
  <c r="BU63" i="6"/>
  <c r="AI69" i="6"/>
  <c r="AV59" i="6"/>
  <c r="AJ60" i="6"/>
  <c r="BC61" i="6"/>
  <c r="BT62" i="6"/>
  <c r="AO76" i="6"/>
  <c r="BM78" i="6"/>
  <c r="BN59" i="6"/>
  <c r="BB60" i="6"/>
  <c r="BD61" i="6"/>
  <c r="BP76" i="6"/>
  <c r="AE68" i="6"/>
  <c r="BR78" i="6"/>
  <c r="AV82" i="6"/>
  <c r="AN59" i="6"/>
  <c r="AF65" i="6"/>
  <c r="AX68" i="6"/>
  <c r="AP77" i="6"/>
  <c r="AJ58" i="6"/>
  <c r="AO59" i="6"/>
  <c r="AH60" i="6"/>
  <c r="AN62" i="6"/>
  <c r="AR65" i="6"/>
  <c r="AQ67" i="6"/>
  <c r="AE70" i="6"/>
  <c r="AV74" i="6"/>
  <c r="BP77" i="6"/>
  <c r="AD61" i="6"/>
  <c r="AO62" i="6"/>
  <c r="AF63" i="6"/>
  <c r="AU64" i="6"/>
  <c r="AW67" i="6"/>
  <c r="BB70" i="6"/>
  <c r="BI72" i="6"/>
  <c r="AN76" i="6"/>
  <c r="BS77" i="6"/>
  <c r="BU82" i="6"/>
  <c r="BM82" i="6"/>
  <c r="BE82" i="6"/>
  <c r="AW82" i="6"/>
  <c r="AO82" i="6"/>
  <c r="AG82" i="6"/>
  <c r="BP81" i="6"/>
  <c r="BH81" i="6"/>
  <c r="AZ81" i="6"/>
  <c r="AR81" i="6"/>
  <c r="AJ81" i="6"/>
  <c r="BS80" i="6"/>
  <c r="BK80" i="6"/>
  <c r="BC80" i="6"/>
  <c r="AU80" i="6"/>
  <c r="AM80" i="6"/>
  <c r="AE80" i="6"/>
  <c r="BN79" i="6"/>
  <c r="BF79" i="6"/>
  <c r="AX79" i="6"/>
  <c r="AP79" i="6"/>
  <c r="AH79" i="6"/>
  <c r="BQ78" i="6"/>
  <c r="BI78" i="6"/>
  <c r="BA78" i="6"/>
  <c r="AS78" i="6"/>
  <c r="AK78" i="6"/>
  <c r="BT77" i="6"/>
  <c r="BL77" i="6"/>
  <c r="BD77" i="6"/>
  <c r="AV77" i="6"/>
  <c r="AN77" i="6"/>
  <c r="AF77" i="6"/>
  <c r="BO76" i="6"/>
  <c r="BG76" i="6"/>
  <c r="AY76" i="6"/>
  <c r="AQ76" i="6"/>
  <c r="AI76" i="6"/>
  <c r="BR75" i="6"/>
  <c r="BJ75" i="6"/>
  <c r="BB75" i="6"/>
  <c r="AT75" i="6"/>
  <c r="AL75" i="6"/>
  <c r="AD75" i="6"/>
  <c r="BU74" i="6"/>
  <c r="BM74" i="6"/>
  <c r="BE74" i="6"/>
  <c r="AW74" i="6"/>
  <c r="AO74" i="6"/>
  <c r="AG74" i="6"/>
  <c r="BP73" i="6"/>
  <c r="BH73" i="6"/>
  <c r="AZ73" i="6"/>
  <c r="AR73" i="6"/>
  <c r="AJ73" i="6"/>
  <c r="BS72" i="6"/>
  <c r="BK72" i="6"/>
  <c r="BR82" i="6"/>
  <c r="BJ82" i="6"/>
  <c r="BB82" i="6"/>
  <c r="AT82" i="6"/>
  <c r="AL82" i="6"/>
  <c r="AD82" i="6"/>
  <c r="BU81" i="6"/>
  <c r="BM81" i="6"/>
  <c r="BE81" i="6"/>
  <c r="AW81" i="6"/>
  <c r="AO81" i="6"/>
  <c r="AG81" i="6"/>
  <c r="BP80" i="6"/>
  <c r="BH80" i="6"/>
  <c r="AZ80" i="6"/>
  <c r="AR80" i="6"/>
  <c r="AJ80" i="6"/>
  <c r="BP82" i="6"/>
  <c r="BH82" i="6"/>
  <c r="AZ82" i="6"/>
  <c r="AR82" i="6"/>
  <c r="AJ82" i="6"/>
  <c r="BS81" i="6"/>
  <c r="BK81" i="6"/>
  <c r="BC81" i="6"/>
  <c r="AU81" i="6"/>
  <c r="AM81" i="6"/>
  <c r="AE81" i="6"/>
  <c r="BL82" i="6"/>
  <c r="AY82" i="6"/>
  <c r="AM82" i="6"/>
  <c r="BN81" i="6"/>
  <c r="BA81" i="6"/>
  <c r="AN81" i="6"/>
  <c r="BO80" i="6"/>
  <c r="BE80" i="6"/>
  <c r="AT80" i="6"/>
  <c r="AI80" i="6"/>
  <c r="BP79" i="6"/>
  <c r="BG79" i="6"/>
  <c r="AW79" i="6"/>
  <c r="AN79" i="6"/>
  <c r="AE79" i="6"/>
  <c r="BU78" i="6"/>
  <c r="BL78" i="6"/>
  <c r="BC78" i="6"/>
  <c r="AT78" i="6"/>
  <c r="AJ78" i="6"/>
  <c r="BR77" i="6"/>
  <c r="BI77" i="6"/>
  <c r="AZ77" i="6"/>
  <c r="AQ77" i="6"/>
  <c r="AH77" i="6"/>
  <c r="BN76" i="6"/>
  <c r="BE76" i="6"/>
  <c r="AV76" i="6"/>
  <c r="AM76" i="6"/>
  <c r="AD76" i="6"/>
  <c r="BU75" i="6"/>
  <c r="BL75" i="6"/>
  <c r="BC75" i="6"/>
  <c r="AS75" i="6"/>
  <c r="AJ75" i="6"/>
  <c r="BQ74" i="6"/>
  <c r="BH74" i="6"/>
  <c r="AY74" i="6"/>
  <c r="AP74" i="6"/>
  <c r="AF74" i="6"/>
  <c r="BM73" i="6"/>
  <c r="BD73" i="6"/>
  <c r="AU73" i="6"/>
  <c r="AL73" i="6"/>
  <c r="BT72" i="6"/>
  <c r="BJ72" i="6"/>
  <c r="BB72" i="6"/>
  <c r="AT72" i="6"/>
  <c r="AL72" i="6"/>
  <c r="AD72" i="6"/>
  <c r="BU71" i="6"/>
  <c r="BM71" i="6"/>
  <c r="BE71" i="6"/>
  <c r="AW71" i="6"/>
  <c r="AO71" i="6"/>
  <c r="AG71" i="6"/>
  <c r="BP70" i="6"/>
  <c r="BH70" i="6"/>
  <c r="AZ70" i="6"/>
  <c r="AR70" i="6"/>
  <c r="AJ70" i="6"/>
  <c r="BS69" i="6"/>
  <c r="BK69" i="6"/>
  <c r="BC69" i="6"/>
  <c r="AU69" i="6"/>
  <c r="AM69" i="6"/>
  <c r="AE69" i="6"/>
  <c r="BN68" i="6"/>
  <c r="BF68" i="6"/>
  <c r="BQ82" i="6"/>
  <c r="BC82" i="6"/>
  <c r="AN82" i="6"/>
  <c r="BL81" i="6"/>
  <c r="AX81" i="6"/>
  <c r="AI81" i="6"/>
  <c r="BJ80" i="6"/>
  <c r="AX80" i="6"/>
  <c r="AL80" i="6"/>
  <c r="BO79" i="6"/>
  <c r="BD79" i="6"/>
  <c r="AT79" i="6"/>
  <c r="AJ79" i="6"/>
  <c r="BN78" i="6"/>
  <c r="BD78" i="6"/>
  <c r="AR78" i="6"/>
  <c r="AH78" i="6"/>
  <c r="BO77" i="6"/>
  <c r="BE77" i="6"/>
  <c r="AT77" i="6"/>
  <c r="AJ77" i="6"/>
  <c r="BM76" i="6"/>
  <c r="BC76" i="6"/>
  <c r="AS76" i="6"/>
  <c r="AH76" i="6"/>
  <c r="BN75" i="6"/>
  <c r="BD75" i="6"/>
  <c r="AR75" i="6"/>
  <c r="AH75" i="6"/>
  <c r="BN74" i="6"/>
  <c r="BC74" i="6"/>
  <c r="AS74" i="6"/>
  <c r="AI74" i="6"/>
  <c r="BL73" i="6"/>
  <c r="BB73" i="6"/>
  <c r="AQ73" i="6"/>
  <c r="AG73" i="6"/>
  <c r="BN72" i="6"/>
  <c r="BD72" i="6"/>
  <c r="AU72" i="6"/>
  <c r="AK72" i="6"/>
  <c r="BR71" i="6"/>
  <c r="BI71" i="6"/>
  <c r="AZ71" i="6"/>
  <c r="AQ71" i="6"/>
  <c r="AH71" i="6"/>
  <c r="BN70" i="6"/>
  <c r="BE70" i="6"/>
  <c r="AV70" i="6"/>
  <c r="AM70" i="6"/>
  <c r="AD70" i="6"/>
  <c r="BU69" i="6"/>
  <c r="BL69" i="6"/>
  <c r="BB69" i="6"/>
  <c r="AS69" i="6"/>
  <c r="AJ69" i="6"/>
  <c r="BQ68" i="6"/>
  <c r="BH68" i="6"/>
  <c r="AY68" i="6"/>
  <c r="AQ68" i="6"/>
  <c r="AI68" i="6"/>
  <c r="BR67" i="6"/>
  <c r="BJ67" i="6"/>
  <c r="BB67" i="6"/>
  <c r="AT67" i="6"/>
  <c r="BT82" i="6"/>
  <c r="BF82" i="6"/>
  <c r="AQ82" i="6"/>
  <c r="BQ81" i="6"/>
  <c r="BB81" i="6"/>
  <c r="AL81" i="6"/>
  <c r="BM80" i="6"/>
  <c r="BA80" i="6"/>
  <c r="AO80" i="6"/>
  <c r="BR79" i="6"/>
  <c r="BH79" i="6"/>
  <c r="AV79" i="6"/>
  <c r="AL79" i="6"/>
  <c r="BP78" i="6"/>
  <c r="BF78" i="6"/>
  <c r="AV78" i="6"/>
  <c r="AL78" i="6"/>
  <c r="BQ77" i="6"/>
  <c r="BG77" i="6"/>
  <c r="AW77" i="6"/>
  <c r="AL77" i="6"/>
  <c r="BQ76" i="6"/>
  <c r="BF76" i="6"/>
  <c r="AU76" i="6"/>
  <c r="AK76" i="6"/>
  <c r="BP75" i="6"/>
  <c r="BF75" i="6"/>
  <c r="AV75" i="6"/>
  <c r="AK75" i="6"/>
  <c r="BP74" i="6"/>
  <c r="BF74" i="6"/>
  <c r="AU74" i="6"/>
  <c r="AK74" i="6"/>
  <c r="BO73" i="6"/>
  <c r="BE73" i="6"/>
  <c r="AT73" i="6"/>
  <c r="AI73" i="6"/>
  <c r="BP72" i="6"/>
  <c r="BF72" i="6"/>
  <c r="AW72" i="6"/>
  <c r="AN72" i="6"/>
  <c r="AE72" i="6"/>
  <c r="BT71" i="6"/>
  <c r="BK71" i="6"/>
  <c r="BB71" i="6"/>
  <c r="AS71" i="6"/>
  <c r="AJ71" i="6"/>
  <c r="BQ70" i="6"/>
  <c r="BG70" i="6"/>
  <c r="AX70" i="6"/>
  <c r="AO70" i="6"/>
  <c r="AF70" i="6"/>
  <c r="BN69" i="6"/>
  <c r="BE69" i="6"/>
  <c r="AV69" i="6"/>
  <c r="AL69" i="6"/>
  <c r="BS68" i="6"/>
  <c r="BJ68" i="6"/>
  <c r="BA68" i="6"/>
  <c r="AS68" i="6"/>
  <c r="AK68" i="6"/>
  <c r="BT67" i="6"/>
  <c r="BL67" i="6"/>
  <c r="BD67" i="6"/>
  <c r="AV67" i="6"/>
  <c r="AN67" i="6"/>
  <c r="AF67" i="6"/>
  <c r="BO66" i="6"/>
  <c r="BG66" i="6"/>
  <c r="AY66" i="6"/>
  <c r="AQ66" i="6"/>
  <c r="AI66" i="6"/>
  <c r="BR65" i="6"/>
  <c r="BJ65" i="6"/>
  <c r="BB65" i="6"/>
  <c r="AT65" i="6"/>
  <c r="AL65" i="6"/>
  <c r="BD82" i="6"/>
  <c r="AI82" i="6"/>
  <c r="BF81" i="6"/>
  <c r="AK81" i="6"/>
  <c r="BU80" i="6"/>
  <c r="BF80" i="6"/>
  <c r="AP80" i="6"/>
  <c r="BM79" i="6"/>
  <c r="BA79" i="6"/>
  <c r="AM79" i="6"/>
  <c r="BK78" i="6"/>
  <c r="AX78" i="6"/>
  <c r="AI78" i="6"/>
  <c r="BK77" i="6"/>
  <c r="AX77" i="6"/>
  <c r="AI77" i="6"/>
  <c r="BU76" i="6"/>
  <c r="BI76" i="6"/>
  <c r="AT76" i="6"/>
  <c r="AF76" i="6"/>
  <c r="BT75" i="6"/>
  <c r="BG75" i="6"/>
  <c r="AQ75" i="6"/>
  <c r="AE75" i="6"/>
  <c r="BS74" i="6"/>
  <c r="BD74" i="6"/>
  <c r="AQ74" i="6"/>
  <c r="BQ73" i="6"/>
  <c r="BA73" i="6"/>
  <c r="AN73" i="6"/>
  <c r="BO72" i="6"/>
  <c r="BA72" i="6"/>
  <c r="AP72" i="6"/>
  <c r="BQ71" i="6"/>
  <c r="BF71" i="6"/>
  <c r="AT71" i="6"/>
  <c r="AF71" i="6"/>
  <c r="BU70" i="6"/>
  <c r="BJ70" i="6"/>
  <c r="AW70" i="6"/>
  <c r="AK70" i="6"/>
  <c r="BM69" i="6"/>
  <c r="AZ69" i="6"/>
  <c r="AO69" i="6"/>
  <c r="BR68" i="6"/>
  <c r="BE68" i="6"/>
  <c r="AU68" i="6"/>
  <c r="AJ68" i="6"/>
  <c r="BP67" i="6"/>
  <c r="BF67" i="6"/>
  <c r="AU67" i="6"/>
  <c r="AK67" i="6"/>
  <c r="BR66" i="6"/>
  <c r="BI66" i="6"/>
  <c r="AZ66" i="6"/>
  <c r="AP66" i="6"/>
  <c r="AG66" i="6"/>
  <c r="BO65" i="6"/>
  <c r="BF65" i="6"/>
  <c r="AW65" i="6"/>
  <c r="AN65" i="6"/>
  <c r="AE65" i="6"/>
  <c r="BN64" i="6"/>
  <c r="BF64" i="6"/>
  <c r="AX64" i="6"/>
  <c r="AP64" i="6"/>
  <c r="AH64" i="6"/>
  <c r="BQ63" i="6"/>
  <c r="BI63" i="6"/>
  <c r="BA63" i="6"/>
  <c r="AS63" i="6"/>
  <c r="AK63" i="6"/>
  <c r="BA82" i="6"/>
  <c r="AH82" i="6"/>
  <c r="BD81" i="6"/>
  <c r="AH81" i="6"/>
  <c r="BT80" i="6"/>
  <c r="BD80" i="6"/>
  <c r="AN80" i="6"/>
  <c r="BL79" i="6"/>
  <c r="AZ79" i="6"/>
  <c r="AK79" i="6"/>
  <c r="BJ78" i="6"/>
  <c r="AW78" i="6"/>
  <c r="AG78" i="6"/>
  <c r="BJ77" i="6"/>
  <c r="AU77" i="6"/>
  <c r="AG77" i="6"/>
  <c r="BT76" i="6"/>
  <c r="BH76" i="6"/>
  <c r="AR76" i="6"/>
  <c r="AE76" i="6"/>
  <c r="BS75" i="6"/>
  <c r="BE75" i="6"/>
  <c r="AP75" i="6"/>
  <c r="BR74" i="6"/>
  <c r="BB74" i="6"/>
  <c r="AN74" i="6"/>
  <c r="BN73" i="6"/>
  <c r="AY73" i="6"/>
  <c r="AM73" i="6"/>
  <c r="BM72" i="6"/>
  <c r="AZ72" i="6"/>
  <c r="AO72" i="6"/>
  <c r="BP71" i="6"/>
  <c r="BD71" i="6"/>
  <c r="AR71" i="6"/>
  <c r="AE71" i="6"/>
  <c r="BT70" i="6"/>
  <c r="BI70" i="6"/>
  <c r="AU70" i="6"/>
  <c r="AI70" i="6"/>
  <c r="BJ69" i="6"/>
  <c r="AY69" i="6"/>
  <c r="AN69" i="6"/>
  <c r="BP68" i="6"/>
  <c r="BD68" i="6"/>
  <c r="AT68" i="6"/>
  <c r="AH68" i="6"/>
  <c r="BO67" i="6"/>
  <c r="BE67" i="6"/>
  <c r="AS67" i="6"/>
  <c r="AJ67" i="6"/>
  <c r="BQ66" i="6"/>
  <c r="BH66" i="6"/>
  <c r="AX66" i="6"/>
  <c r="AO66" i="6"/>
  <c r="AF66" i="6"/>
  <c r="BN65" i="6"/>
  <c r="BE65" i="6"/>
  <c r="AV65" i="6"/>
  <c r="AM65" i="6"/>
  <c r="AD65" i="6"/>
  <c r="BU64" i="6"/>
  <c r="BM64" i="6"/>
  <c r="BE64" i="6"/>
  <c r="AW64" i="6"/>
  <c r="AO64" i="6"/>
  <c r="AG64" i="6"/>
  <c r="BP63" i="6"/>
  <c r="BH63" i="6"/>
  <c r="BS82" i="6"/>
  <c r="AX82" i="6"/>
  <c r="AF82" i="6"/>
  <c r="BT81" i="6"/>
  <c r="AY81" i="6"/>
  <c r="AF81" i="6"/>
  <c r="BR80" i="6"/>
  <c r="BB80" i="6"/>
  <c r="AK80" i="6"/>
  <c r="BK79" i="6"/>
  <c r="AY79" i="6"/>
  <c r="AI79" i="6"/>
  <c r="BH78" i="6"/>
  <c r="AU78" i="6"/>
  <c r="AF78" i="6"/>
  <c r="BH77" i="6"/>
  <c r="AS77" i="6"/>
  <c r="AE77" i="6"/>
  <c r="BS76" i="6"/>
  <c r="BD76" i="6"/>
  <c r="AP76" i="6"/>
  <c r="BQ75" i="6"/>
  <c r="BA75" i="6"/>
  <c r="AO75" i="6"/>
  <c r="BO74" i="6"/>
  <c r="BA74" i="6"/>
  <c r="AM74" i="6"/>
  <c r="BK73" i="6"/>
  <c r="AX73" i="6"/>
  <c r="AK73" i="6"/>
  <c r="BL72" i="6"/>
  <c r="AY72" i="6"/>
  <c r="AM72" i="6"/>
  <c r="BO71" i="6"/>
  <c r="BC71" i="6"/>
  <c r="AP71" i="6"/>
  <c r="AD71" i="6"/>
  <c r="BS70" i="6"/>
  <c r="BF70" i="6"/>
  <c r="AT70" i="6"/>
  <c r="AH70" i="6"/>
  <c r="BI69" i="6"/>
  <c r="AX69" i="6"/>
  <c r="AK69" i="6"/>
  <c r="BO68" i="6"/>
  <c r="BC68" i="6"/>
  <c r="AR68" i="6"/>
  <c r="AG68" i="6"/>
  <c r="BN67" i="6"/>
  <c r="BC67" i="6"/>
  <c r="AR67" i="6"/>
  <c r="AI67" i="6"/>
  <c r="BP66" i="6"/>
  <c r="BF66" i="6"/>
  <c r="AW66" i="6"/>
  <c r="AN66" i="6"/>
  <c r="AE66" i="6"/>
  <c r="BM65" i="6"/>
  <c r="BD65" i="6"/>
  <c r="AU65" i="6"/>
  <c r="AK65" i="6"/>
  <c r="BT64" i="6"/>
  <c r="BL64" i="6"/>
  <c r="BD64" i="6"/>
  <c r="AV64" i="6"/>
  <c r="AN64" i="6"/>
  <c r="AF64" i="6"/>
  <c r="BO63" i="6"/>
  <c r="BG63" i="6"/>
  <c r="AY63" i="6"/>
  <c r="AQ63" i="6"/>
  <c r="AI63" i="6"/>
  <c r="BR62" i="6"/>
  <c r="BJ62" i="6"/>
  <c r="BB62" i="6"/>
  <c r="BI82" i="6"/>
  <c r="AP82" i="6"/>
  <c r="BI81" i="6"/>
  <c r="AQ81" i="6"/>
  <c r="BI80" i="6"/>
  <c r="AS80" i="6"/>
  <c r="AD80" i="6"/>
  <c r="BS79" i="6"/>
  <c r="BC79" i="6"/>
  <c r="AQ79" i="6"/>
  <c r="BO78" i="6"/>
  <c r="AZ78" i="6"/>
  <c r="AN78" i="6"/>
  <c r="BN77" i="6"/>
  <c r="BA77" i="6"/>
  <c r="AM77" i="6"/>
  <c r="BK76" i="6"/>
  <c r="AX76" i="6"/>
  <c r="AJ76" i="6"/>
  <c r="BI75" i="6"/>
  <c r="AW75" i="6"/>
  <c r="AG75" i="6"/>
  <c r="BI74" i="6"/>
  <c r="AT74" i="6"/>
  <c r="AE74" i="6"/>
  <c r="BS73" i="6"/>
  <c r="BF73" i="6"/>
  <c r="AP73" i="6"/>
  <c r="AD73" i="6"/>
  <c r="BR72" i="6"/>
  <c r="BE72" i="6"/>
  <c r="AR72" i="6"/>
  <c r="AG72" i="6"/>
  <c r="BH71" i="6"/>
  <c r="AV71" i="6"/>
  <c r="AK71" i="6"/>
  <c r="BL70" i="6"/>
  <c r="BA70" i="6"/>
  <c r="AN70" i="6"/>
  <c r="BP69" i="6"/>
  <c r="BD69" i="6"/>
  <c r="AQ69" i="6"/>
  <c r="AF69" i="6"/>
  <c r="BU68" i="6"/>
  <c r="BI68" i="6"/>
  <c r="AW68" i="6"/>
  <c r="AM68" i="6"/>
  <c r="BS67" i="6"/>
  <c r="BH67" i="6"/>
  <c r="AX67" i="6"/>
  <c r="AM67" i="6"/>
  <c r="AD67" i="6"/>
  <c r="BT66" i="6"/>
  <c r="BK66" i="6"/>
  <c r="BB66" i="6"/>
  <c r="AS66" i="6"/>
  <c r="AJ66" i="6"/>
  <c r="BQ65" i="6"/>
  <c r="BH65" i="6"/>
  <c r="AY65" i="6"/>
  <c r="AP65" i="6"/>
  <c r="AG65" i="6"/>
  <c r="BP64" i="6"/>
  <c r="BH64" i="6"/>
  <c r="AZ64" i="6"/>
  <c r="AR64" i="6"/>
  <c r="AJ64" i="6"/>
  <c r="BS63" i="6"/>
  <c r="BK63" i="6"/>
  <c r="BC63" i="6"/>
  <c r="AU63" i="6"/>
  <c r="AM63" i="6"/>
  <c r="AE63" i="6"/>
  <c r="BN62" i="6"/>
  <c r="BF62" i="6"/>
  <c r="AX62" i="6"/>
  <c r="AP62" i="6"/>
  <c r="AH62" i="6"/>
  <c r="BQ61" i="6"/>
  <c r="BI61" i="6"/>
  <c r="BA61" i="6"/>
  <c r="AS61" i="6"/>
  <c r="AK61" i="6"/>
  <c r="BT60" i="6"/>
  <c r="BL60" i="6"/>
  <c r="BD60" i="6"/>
  <c r="AV60" i="6"/>
  <c r="AN60" i="6"/>
  <c r="AF60" i="6"/>
  <c r="BO59" i="6"/>
  <c r="BG59" i="6"/>
  <c r="AY59" i="6"/>
  <c r="AQ59" i="6"/>
  <c r="AI59" i="6"/>
  <c r="BR58" i="6"/>
  <c r="BJ58" i="6"/>
  <c r="BB58" i="6"/>
  <c r="AT58" i="6"/>
  <c r="AL58" i="6"/>
  <c r="AD58" i="6"/>
  <c r="BO82" i="6"/>
  <c r="AE82" i="6"/>
  <c r="BG81" i="6"/>
  <c r="AV80" i="6"/>
  <c r="AU79" i="6"/>
  <c r="BB78" i="6"/>
  <c r="BC77" i="6"/>
  <c r="BB76" i="6"/>
  <c r="BH75" i="6"/>
  <c r="AF75" i="6"/>
  <c r="BK74" i="6"/>
  <c r="AJ74" i="6"/>
  <c r="BT73" i="6"/>
  <c r="AS73" i="6"/>
  <c r="AX72" i="6"/>
  <c r="BL71" i="6"/>
  <c r="AM71" i="6"/>
  <c r="BO70" i="6"/>
  <c r="AQ70" i="6"/>
  <c r="BT69" i="6"/>
  <c r="AW69" i="6"/>
  <c r="BL68" i="6"/>
  <c r="AO68" i="6"/>
  <c r="BG67" i="6"/>
  <c r="AL67" i="6"/>
  <c r="BD66" i="6"/>
  <c r="AL66" i="6"/>
  <c r="BU65" i="6"/>
  <c r="BC65" i="6"/>
  <c r="AJ65" i="6"/>
  <c r="BG64" i="6"/>
  <c r="AQ64" i="6"/>
  <c r="BL63" i="6"/>
  <c r="AW63" i="6"/>
  <c r="AJ63" i="6"/>
  <c r="BO62" i="6"/>
  <c r="BD62" i="6"/>
  <c r="AT62" i="6"/>
  <c r="AK62" i="6"/>
  <c r="BR61" i="6"/>
  <c r="BH61" i="6"/>
  <c r="AY61" i="6"/>
  <c r="AP61" i="6"/>
  <c r="AG61" i="6"/>
  <c r="BO60" i="6"/>
  <c r="BF60" i="6"/>
  <c r="AW60" i="6"/>
  <c r="AM60" i="6"/>
  <c r="AD60" i="6"/>
  <c r="BT59" i="6"/>
  <c r="BK59" i="6"/>
  <c r="BB59" i="6"/>
  <c r="AS59" i="6"/>
  <c r="AJ59" i="6"/>
  <c r="BQ58" i="6"/>
  <c r="BH58" i="6"/>
  <c r="AY58" i="6"/>
  <c r="AP58" i="6"/>
  <c r="AG58" i="6"/>
  <c r="AZ74" i="6"/>
  <c r="BO69" i="6"/>
  <c r="AF68" i="6"/>
  <c r="AV66" i="6"/>
  <c r="BN82" i="6"/>
  <c r="AV81" i="6"/>
  <c r="AQ80" i="6"/>
  <c r="BU79" i="6"/>
  <c r="AS79" i="6"/>
  <c r="AY78" i="6"/>
  <c r="BB77" i="6"/>
  <c r="BA76" i="6"/>
  <c r="AZ75" i="6"/>
  <c r="BJ74" i="6"/>
  <c r="AH74" i="6"/>
  <c r="BR73" i="6"/>
  <c r="AO73" i="6"/>
  <c r="AV72" i="6"/>
  <c r="BJ71" i="6"/>
  <c r="AL71" i="6"/>
  <c r="BM70" i="6"/>
  <c r="AP70" i="6"/>
  <c r="BR69" i="6"/>
  <c r="AT69" i="6"/>
  <c r="BK68" i="6"/>
  <c r="AN68" i="6"/>
  <c r="BA67" i="6"/>
  <c r="AH67" i="6"/>
  <c r="BU66" i="6"/>
  <c r="BC66" i="6"/>
  <c r="AK66" i="6"/>
  <c r="BT65" i="6"/>
  <c r="BA65" i="6"/>
  <c r="AI65" i="6"/>
  <c r="BS64" i="6"/>
  <c r="BC64" i="6"/>
  <c r="AM64" i="6"/>
  <c r="BJ63" i="6"/>
  <c r="AV63" i="6"/>
  <c r="AH63" i="6"/>
  <c r="BM62" i="6"/>
  <c r="BC62" i="6"/>
  <c r="AS62" i="6"/>
  <c r="AJ62" i="6"/>
  <c r="BP61" i="6"/>
  <c r="BG61" i="6"/>
  <c r="AX61" i="6"/>
  <c r="AO61" i="6"/>
  <c r="AF61" i="6"/>
  <c r="BN60" i="6"/>
  <c r="BE60" i="6"/>
  <c r="AU60" i="6"/>
  <c r="AL60" i="6"/>
  <c r="BS59" i="6"/>
  <c r="BJ59" i="6"/>
  <c r="BA59" i="6"/>
  <c r="AR59" i="6"/>
  <c r="AH59" i="6"/>
  <c r="BP58" i="6"/>
  <c r="BG58" i="6"/>
  <c r="AX58" i="6"/>
  <c r="AO58" i="6"/>
  <c r="AF58" i="6"/>
  <c r="AX75" i="6"/>
  <c r="AQ72" i="6"/>
  <c r="BD70" i="6"/>
  <c r="AE67" i="6"/>
  <c r="BK82" i="6"/>
  <c r="AT81" i="6"/>
  <c r="BQ80" i="6"/>
  <c r="AH80" i="6"/>
  <c r="BT79" i="6"/>
  <c r="AR79" i="6"/>
  <c r="BT78" i="6"/>
  <c r="AQ78" i="6"/>
  <c r="AY77" i="6"/>
  <c r="AZ76" i="6"/>
  <c r="AY75" i="6"/>
  <c r="BG74" i="6"/>
  <c r="AD74" i="6"/>
  <c r="BJ73" i="6"/>
  <c r="AH73" i="6"/>
  <c r="BU72" i="6"/>
  <c r="AS72" i="6"/>
  <c r="BG71" i="6"/>
  <c r="AI71" i="6"/>
  <c r="BK70" i="6"/>
  <c r="AL70" i="6"/>
  <c r="BQ69" i="6"/>
  <c r="AR69" i="6"/>
  <c r="BG68" i="6"/>
  <c r="AL68" i="6"/>
  <c r="AZ67" i="6"/>
  <c r="AG67" i="6"/>
  <c r="BS66" i="6"/>
  <c r="BA66" i="6"/>
  <c r="AH66" i="6"/>
  <c r="BS65" i="6"/>
  <c r="AZ65" i="6"/>
  <c r="AH65" i="6"/>
  <c r="BR64" i="6"/>
  <c r="BB64" i="6"/>
  <c r="AL64" i="6"/>
  <c r="BF63" i="6"/>
  <c r="AT63" i="6"/>
  <c r="AG63" i="6"/>
  <c r="BL62" i="6"/>
  <c r="BA62" i="6"/>
  <c r="AR62" i="6"/>
  <c r="AI62" i="6"/>
  <c r="BO61" i="6"/>
  <c r="BF61" i="6"/>
  <c r="AW61" i="6"/>
  <c r="AN61" i="6"/>
  <c r="AE61" i="6"/>
  <c r="BM60" i="6"/>
  <c r="BC60" i="6"/>
  <c r="AT60" i="6"/>
  <c r="AK60" i="6"/>
  <c r="BR59" i="6"/>
  <c r="BI59" i="6"/>
  <c r="AZ59" i="6"/>
  <c r="AP59" i="6"/>
  <c r="AG59" i="6"/>
  <c r="BO58" i="6"/>
  <c r="BF58" i="6"/>
  <c r="AW58" i="6"/>
  <c r="AN58" i="6"/>
  <c r="AE58" i="6"/>
  <c r="AY67" i="6"/>
  <c r="BP65" i="6"/>
  <c r="AS82" i="6"/>
  <c r="BO81" i="6"/>
  <c r="AY80" i="6"/>
  <c r="BE79" i="6"/>
  <c r="AD79" i="6"/>
  <c r="BG78" i="6"/>
  <c r="AE78" i="6"/>
  <c r="BM77" i="6"/>
  <c r="AK77" i="6"/>
  <c r="BL76" i="6"/>
  <c r="AL76" i="6"/>
  <c r="BM75" i="6"/>
  <c r="AM75" i="6"/>
  <c r="BT74" i="6"/>
  <c r="AR74" i="6"/>
  <c r="AW73" i="6"/>
  <c r="BG72" i="6"/>
  <c r="AH72" i="6"/>
  <c r="BS71" i="6"/>
  <c r="AU71" i="6"/>
  <c r="AY70" i="6"/>
  <c r="BF69" i="6"/>
  <c r="AG69" i="6"/>
  <c r="BT68" i="6"/>
  <c r="AV68" i="6"/>
  <c r="BK67" i="6"/>
  <c r="AP67" i="6"/>
  <c r="BJ66" i="6"/>
  <c r="AR66" i="6"/>
  <c r="BI65" i="6"/>
  <c r="AQ65" i="6"/>
  <c r="BJ64" i="6"/>
  <c r="AT64" i="6"/>
  <c r="AD64" i="6"/>
  <c r="BN63" i="6"/>
  <c r="AZ63" i="6"/>
  <c r="AN63" i="6"/>
  <c r="BQ62" i="6"/>
  <c r="BG62" i="6"/>
  <c r="AV62" i="6"/>
  <c r="AM62" i="6"/>
  <c r="AD62" i="6"/>
  <c r="BT61" i="6"/>
  <c r="BK61" i="6"/>
  <c r="BB61" i="6"/>
  <c r="AR61" i="6"/>
  <c r="AI61" i="6"/>
  <c r="BQ60" i="6"/>
  <c r="BH60" i="6"/>
  <c r="AY60" i="6"/>
  <c r="AP60" i="6"/>
  <c r="AG60" i="6"/>
  <c r="BM59" i="6"/>
  <c r="BD59" i="6"/>
  <c r="AU59" i="6"/>
  <c r="AL59" i="6"/>
  <c r="BT58" i="6"/>
  <c r="BK58" i="6"/>
  <c r="BA58" i="6"/>
  <c r="AR58" i="6"/>
  <c r="AI58" i="6"/>
  <c r="AK82" i="6"/>
  <c r="BJ81" i="6"/>
  <c r="AW80" i="6"/>
  <c r="BB79" i="6"/>
  <c r="BE78" i="6"/>
  <c r="AD78" i="6"/>
  <c r="BF77" i="6"/>
  <c r="AD77" i="6"/>
  <c r="BJ76" i="6"/>
  <c r="AG76" i="6"/>
  <c r="BK75" i="6"/>
  <c r="AI75" i="6"/>
  <c r="BL74" i="6"/>
  <c r="AL74" i="6"/>
  <c r="BU73" i="6"/>
  <c r="AV73" i="6"/>
  <c r="BC72" i="6"/>
  <c r="AF72" i="6"/>
  <c r="BN71" i="6"/>
  <c r="AN71" i="6"/>
  <c r="BR70" i="6"/>
  <c r="AS70" i="6"/>
  <c r="BA69" i="6"/>
  <c r="AD69" i="6"/>
  <c r="BM68" i="6"/>
  <c r="AP68" i="6"/>
  <c r="BI67" i="6"/>
  <c r="AO67" i="6"/>
  <c r="BE66" i="6"/>
  <c r="AM66" i="6"/>
  <c r="BG65" i="6"/>
  <c r="AO65" i="6"/>
  <c r="BI64" i="6"/>
  <c r="AS64" i="6"/>
  <c r="BM63" i="6"/>
  <c r="AX63" i="6"/>
  <c r="AL63" i="6"/>
  <c r="BP62" i="6"/>
  <c r="BE62" i="6"/>
  <c r="AU62" i="6"/>
  <c r="AL62" i="6"/>
  <c r="BS61" i="6"/>
  <c r="BJ61" i="6"/>
  <c r="AZ61" i="6"/>
  <c r="AQ61" i="6"/>
  <c r="AH61" i="6"/>
  <c r="BP60" i="6"/>
  <c r="BG60" i="6"/>
  <c r="AX60" i="6"/>
  <c r="AO60" i="6"/>
  <c r="AE60" i="6"/>
  <c r="BU59" i="6"/>
  <c r="BL59" i="6"/>
  <c r="BC59" i="6"/>
  <c r="AT59" i="6"/>
  <c r="AK59" i="6"/>
  <c r="BS58" i="6"/>
  <c r="BI58" i="6"/>
  <c r="AZ58" i="6"/>
  <c r="AQ58" i="6"/>
  <c r="AH58" i="6"/>
  <c r="BG82" i="6"/>
  <c r="AS81" i="6"/>
  <c r="BN80" i="6"/>
  <c r="AG80" i="6"/>
  <c r="BQ79" i="6"/>
  <c r="AO79" i="6"/>
  <c r="BS78" i="6"/>
  <c r="AP78" i="6"/>
  <c r="BU77" i="6"/>
  <c r="AR77" i="6"/>
  <c r="AW76" i="6"/>
  <c r="BI73" i="6"/>
  <c r="AF73" i="6"/>
  <c r="BQ72" i="6"/>
  <c r="BA71" i="6"/>
  <c r="AG70" i="6"/>
  <c r="AP69" i="6"/>
  <c r="BB68" i="6"/>
  <c r="BU67" i="6"/>
  <c r="BN66" i="6"/>
  <c r="AD66" i="6"/>
  <c r="BN58" i="6"/>
  <c r="AE59" i="6"/>
  <c r="BE59" i="6"/>
  <c r="BK65" i="6"/>
  <c r="AU58" i="6"/>
  <c r="BU58" i="6"/>
  <c r="AF59" i="6"/>
  <c r="BF59" i="6"/>
  <c r="AZ60" i="6"/>
  <c r="BU60" i="6"/>
  <c r="AT61" i="6"/>
  <c r="BN61" i="6"/>
  <c r="AF62" i="6"/>
  <c r="BH62" i="6"/>
  <c r="BE63" i="6"/>
  <c r="AI64" i="6"/>
  <c r="BL65" i="6"/>
  <c r="AX71" i="6"/>
  <c r="AJ72" i="6"/>
  <c r="BG73" i="6"/>
  <c r="AM78" i="6"/>
  <c r="AG79" i="6"/>
  <c r="BL80" i="6"/>
  <c r="AB50" i="6"/>
  <c r="AV58" i="6"/>
  <c r="AM59" i="6"/>
  <c r="BH59" i="6"/>
  <c r="BA60" i="6"/>
  <c r="AU61" i="6"/>
  <c r="BU61" i="6"/>
  <c r="AG62" i="6"/>
  <c r="BI62" i="6"/>
  <c r="AD63" i="6"/>
  <c r="BR63" i="6"/>
  <c r="AK64" i="6"/>
  <c r="AY71" i="6"/>
  <c r="BH72" i="6"/>
  <c r="AO77" i="6"/>
  <c r="AO78" i="6"/>
  <c r="BI79" i="6"/>
  <c r="AK58" i="6"/>
  <c r="BL58" i="6"/>
  <c r="AW59" i="6"/>
  <c r="AQ60" i="6"/>
  <c r="BK60" i="6"/>
  <c r="AJ61" i="6"/>
  <c r="BE61" i="6"/>
  <c r="AW62" i="6"/>
  <c r="BU62" i="6"/>
  <c r="AR63" i="6"/>
  <c r="BK64" i="6"/>
  <c r="AS65" i="6"/>
  <c r="AU66" i="6"/>
  <c r="BM67" i="6"/>
  <c r="AZ68" i="6"/>
  <c r="BG69" i="6"/>
  <c r="AX74" i="6"/>
  <c r="BO75" i="6"/>
  <c r="BR76" i="6"/>
  <c r="AP81" i="6"/>
  <c r="AM58" i="6"/>
  <c r="BM58" i="6"/>
  <c r="AD59" i="6"/>
  <c r="AX59" i="6"/>
  <c r="AR60" i="6"/>
  <c r="BR60" i="6"/>
  <c r="AL61" i="6"/>
  <c r="BL61" i="6"/>
  <c r="AY62" i="6"/>
  <c r="BB63" i="6"/>
  <c r="BO64" i="6"/>
  <c r="AX65" i="6"/>
  <c r="BL66" i="6"/>
  <c r="BQ67" i="6"/>
  <c r="BH69" i="6"/>
  <c r="AE73" i="6"/>
  <c r="AF80" i="6"/>
  <c r="BR81" i="6"/>
  <c r="AS58" i="6"/>
  <c r="AS60" i="6"/>
  <c r="BS60" i="6"/>
  <c r="AM61" i="6"/>
  <c r="BM61" i="6"/>
  <c r="AE62" i="6"/>
  <c r="AZ62" i="6"/>
  <c r="BD63" i="6"/>
  <c r="AE64" i="6"/>
  <c r="BQ64" i="6"/>
  <c r="BM66" i="6"/>
  <c r="AI72" i="6"/>
  <c r="BC73" i="6"/>
  <c r="AF79" i="6"/>
  <c r="BG80" i="6"/>
  <c r="AF77" i="5"/>
  <c r="AQ59" i="5"/>
  <c r="BN61" i="5"/>
  <c r="BC64" i="5"/>
  <c r="AN67" i="5"/>
  <c r="BU70" i="5"/>
  <c r="AG79" i="5"/>
  <c r="AD61" i="5"/>
  <c r="AX62" i="5"/>
  <c r="BJ63" i="5"/>
  <c r="AS66" i="5"/>
  <c r="AK68" i="5"/>
  <c r="AY73" i="5"/>
  <c r="BT79" i="5"/>
  <c r="AH58" i="5"/>
  <c r="BB58" i="5"/>
  <c r="AZ59" i="5"/>
  <c r="BJ60" i="5"/>
  <c r="AK61" i="5"/>
  <c r="BB62" i="5"/>
  <c r="BQ63" i="5"/>
  <c r="BS64" i="5"/>
  <c r="BQ65" i="5"/>
  <c r="BI66" i="5"/>
  <c r="BJ67" i="5"/>
  <c r="AR68" i="5"/>
  <c r="BO69" i="5"/>
  <c r="AN72" i="5"/>
  <c r="AY75" i="5"/>
  <c r="BE76" i="5"/>
  <c r="AI58" i="5"/>
  <c r="BE58" i="5"/>
  <c r="BE59" i="5"/>
  <c r="AG60" i="5"/>
  <c r="BK60" i="5"/>
  <c r="AR61" i="5"/>
  <c r="BD62" i="5"/>
  <c r="AI63" i="5"/>
  <c r="BU65" i="5"/>
  <c r="BN66" i="5"/>
  <c r="BO67" i="5"/>
  <c r="BK68" i="5"/>
  <c r="BH72" i="5"/>
  <c r="BK75" i="5"/>
  <c r="AF78" i="5"/>
  <c r="BR58" i="5"/>
  <c r="AS62" i="5"/>
  <c r="AX65" i="5"/>
  <c r="AF68" i="5"/>
  <c r="AJ76" i="5"/>
  <c r="AW59" i="5"/>
  <c r="BD60" i="5"/>
  <c r="BO61" i="5"/>
  <c r="BL64" i="5"/>
  <c r="AT67" i="5"/>
  <c r="AZ69" i="5"/>
  <c r="AT76" i="5"/>
  <c r="AD63" i="5"/>
  <c r="AJ58" i="5"/>
  <c r="BG58" i="5"/>
  <c r="AE59" i="5"/>
  <c r="BJ59" i="5"/>
  <c r="AL60" i="5"/>
  <c r="BP60" i="5"/>
  <c r="AV61" i="5"/>
  <c r="BM62" i="5"/>
  <c r="AM63" i="5"/>
  <c r="BT67" i="5"/>
  <c r="BT68" i="5"/>
  <c r="AE71" i="5"/>
  <c r="BR72" i="5"/>
  <c r="BU75" i="5"/>
  <c r="AT78" i="5"/>
  <c r="BS82" i="5"/>
  <c r="BH65" i="5"/>
  <c r="AL58" i="5"/>
  <c r="AH59" i="5"/>
  <c r="BL59" i="5"/>
  <c r="BS60" i="5"/>
  <c r="AW61" i="5"/>
  <c r="AE62" i="5"/>
  <c r="BQ62" i="5"/>
  <c r="AP63" i="5"/>
  <c r="BC71" i="5"/>
  <c r="AI74" i="5"/>
  <c r="BA80" i="5"/>
  <c r="AU58" i="5"/>
  <c r="BA60" i="5"/>
  <c r="BF63" i="5"/>
  <c r="AO66" i="5"/>
  <c r="AN69" i="5"/>
  <c r="AM73" i="5"/>
  <c r="AW58" i="5"/>
  <c r="BI58" i="5"/>
  <c r="AR60" i="5"/>
  <c r="AR58" i="5"/>
  <c r="BJ58" i="5"/>
  <c r="AM59" i="5"/>
  <c r="BO59" i="5"/>
  <c r="AS60" i="5"/>
  <c r="BD61" i="5"/>
  <c r="AI62" i="5"/>
  <c r="BT62" i="5"/>
  <c r="AV63" i="5"/>
  <c r="AO64" i="5"/>
  <c r="AK65" i="5"/>
  <c r="AK70" i="5"/>
  <c r="BP71" i="5"/>
  <c r="BN74" i="5"/>
  <c r="AT58" i="5"/>
  <c r="BO58" i="5"/>
  <c r="AN59" i="5"/>
  <c r="BS59" i="5"/>
  <c r="AU60" i="5"/>
  <c r="BJ61" i="5"/>
  <c r="AL62" i="5"/>
  <c r="BB63" i="5"/>
  <c r="AS64" i="5"/>
  <c r="AR65" i="5"/>
  <c r="AJ66" i="5"/>
  <c r="AF67" i="5"/>
  <c r="AY70" i="5"/>
  <c r="BA77" i="5"/>
  <c r="AG61" i="5"/>
  <c r="AY61" i="5"/>
  <c r="BQ61" i="5"/>
  <c r="AN62" i="5"/>
  <c r="BF62" i="5"/>
  <c r="AS63" i="5"/>
  <c r="BK63" i="5"/>
  <c r="AJ64" i="5"/>
  <c r="BG64" i="5"/>
  <c r="AF65" i="5"/>
  <c r="BC65" i="5"/>
  <c r="BA66" i="5"/>
  <c r="BB67" i="5"/>
  <c r="BC68" i="5"/>
  <c r="AD69" i="5"/>
  <c r="BL70" i="5"/>
  <c r="AT71" i="5"/>
  <c r="AE72" i="5"/>
  <c r="BI73" i="5"/>
  <c r="AY74" i="5"/>
  <c r="AF75" i="5"/>
  <c r="BS77" i="5"/>
  <c r="BD78" i="5"/>
  <c r="BU81" i="5"/>
  <c r="AK58" i="5"/>
  <c r="AX58" i="5"/>
  <c r="BN58" i="5"/>
  <c r="AD59" i="5"/>
  <c r="AV59" i="5"/>
  <c r="BN59" i="5"/>
  <c r="AE60" i="5"/>
  <c r="AW60" i="5"/>
  <c r="BR60" i="5"/>
  <c r="AI61" i="5"/>
  <c r="BA61" i="5"/>
  <c r="AO62" i="5"/>
  <c r="BK62" i="5"/>
  <c r="AT63" i="5"/>
  <c r="BL63" i="5"/>
  <c r="AM64" i="5"/>
  <c r="BI64" i="5"/>
  <c r="AH65" i="5"/>
  <c r="BE65" i="5"/>
  <c r="BF66" i="5"/>
  <c r="AD67" i="5"/>
  <c r="BG67" i="5"/>
  <c r="BG68" i="5"/>
  <c r="AH69" i="5"/>
  <c r="BR70" i="5"/>
  <c r="AX71" i="5"/>
  <c r="AG72" i="5"/>
  <c r="BS73" i="5"/>
  <c r="BD74" i="5"/>
  <c r="AQ75" i="5"/>
  <c r="AO58" i="5"/>
  <c r="BC58" i="5"/>
  <c r="BP58" i="5"/>
  <c r="AG59" i="5"/>
  <c r="AX59" i="5"/>
  <c r="BP59" i="5"/>
  <c r="AI60" i="5"/>
  <c r="BB60" i="5"/>
  <c r="BT60" i="5"/>
  <c r="AL61" i="5"/>
  <c r="BH61" i="5"/>
  <c r="AW62" i="5"/>
  <c r="BO62" i="5"/>
  <c r="AF63" i="5"/>
  <c r="AY63" i="5"/>
  <c r="BS63" i="5"/>
  <c r="AQ64" i="5"/>
  <c r="BN64" i="5"/>
  <c r="AM65" i="5"/>
  <c r="BL65" i="5"/>
  <c r="AL66" i="5"/>
  <c r="BK66" i="5"/>
  <c r="AL67" i="5"/>
  <c r="BL67" i="5"/>
  <c r="AI68" i="5"/>
  <c r="BO68" i="5"/>
  <c r="AQ69" i="5"/>
  <c r="AG70" i="5"/>
  <c r="BG71" i="5"/>
  <c r="AZ72" i="5"/>
  <c r="AG73" i="5"/>
  <c r="BU74" i="5"/>
  <c r="BI75" i="5"/>
  <c r="AQ76" i="5"/>
  <c r="AD77" i="5"/>
  <c r="BR80" i="5"/>
  <c r="AD58" i="5"/>
  <c r="AS58" i="5"/>
  <c r="BF58" i="5"/>
  <c r="BU58" i="5"/>
  <c r="AJ59" i="5"/>
  <c r="BC59" i="5"/>
  <c r="BU59" i="5"/>
  <c r="AN60" i="5"/>
  <c r="BI60" i="5"/>
  <c r="AT61" i="5"/>
  <c r="BM61" i="5"/>
  <c r="AG62" i="5"/>
  <c r="AY62" i="5"/>
  <c r="BR62" i="5"/>
  <c r="AJ63" i="5"/>
  <c r="BC63" i="5"/>
  <c r="AV64" i="5"/>
  <c r="AT65" i="5"/>
  <c r="BS65" i="5"/>
  <c r="AQ66" i="5"/>
  <c r="BQ66" i="5"/>
  <c r="AQ67" i="5"/>
  <c r="BR67" i="5"/>
  <c r="AN68" i="5"/>
  <c r="BF69" i="5"/>
  <c r="AT70" i="5"/>
  <c r="BJ72" i="5"/>
  <c r="AQ73" i="5"/>
  <c r="AE74" i="5"/>
  <c r="BS75" i="5"/>
  <c r="BA76" i="5"/>
  <c r="AN77" i="5"/>
  <c r="AJ78" i="5"/>
  <c r="BD79" i="5"/>
  <c r="AH64" i="5"/>
  <c r="BE64" i="5"/>
  <c r="BA65" i="5"/>
  <c r="AU66" i="5"/>
  <c r="AV67" i="5"/>
  <c r="BA68" i="5"/>
  <c r="BR69" i="5"/>
  <c r="BC70" i="5"/>
  <c r="AN71" i="5"/>
  <c r="BT72" i="5"/>
  <c r="BA73" i="5"/>
  <c r="AT74" i="5"/>
  <c r="AD75" i="5"/>
  <c r="BL76" i="5"/>
  <c r="BL77" i="5"/>
  <c r="BA78" i="5"/>
  <c r="AY81" i="5"/>
  <c r="AM58" i="5"/>
  <c r="AZ58" i="5"/>
  <c r="BM58" i="5"/>
  <c r="AO59" i="5"/>
  <c r="BF59" i="5"/>
  <c r="AQ60" i="5"/>
  <c r="BG60" i="5"/>
  <c r="AN61" i="5"/>
  <c r="BF61" i="5"/>
  <c r="AP62" i="5"/>
  <c r="BG62" i="5"/>
  <c r="AR63" i="5"/>
  <c r="BH63" i="5"/>
  <c r="AZ64" i="5"/>
  <c r="BU64" i="5"/>
  <c r="AO65" i="5"/>
  <c r="BJ65" i="5"/>
  <c r="AH66" i="5"/>
  <c r="BC66" i="5"/>
  <c r="AY67" i="5"/>
  <c r="AW68" i="5"/>
  <c r="BI69" i="5"/>
  <c r="AP70" i="5"/>
  <c r="BL71" i="5"/>
  <c r="AW72" i="5"/>
  <c r="BK74" i="5"/>
  <c r="AN75" i="5"/>
  <c r="BO76" i="5"/>
  <c r="BI77" i="5"/>
  <c r="AQ78" i="5"/>
  <c r="AK79" i="5"/>
  <c r="AB53" i="5"/>
  <c r="AB52" i="5"/>
  <c r="BO82" i="5"/>
  <c r="BG82" i="5"/>
  <c r="AY82" i="5"/>
  <c r="AQ82" i="5"/>
  <c r="AI82" i="5"/>
  <c r="BR81" i="5"/>
  <c r="BJ81" i="5"/>
  <c r="BB81" i="5"/>
  <c r="AT81" i="5"/>
  <c r="AL81" i="5"/>
  <c r="AD81" i="5"/>
  <c r="BU80" i="5"/>
  <c r="BM80" i="5"/>
  <c r="BE80" i="5"/>
  <c r="AW80" i="5"/>
  <c r="AO80" i="5"/>
  <c r="AG80" i="5"/>
  <c r="BP79" i="5"/>
  <c r="BH79" i="5"/>
  <c r="BN82" i="5"/>
  <c r="BF82" i="5"/>
  <c r="AX82" i="5"/>
  <c r="AP82" i="5"/>
  <c r="AH82" i="5"/>
  <c r="BQ81" i="5"/>
  <c r="BI81" i="5"/>
  <c r="BA81" i="5"/>
  <c r="AS81" i="5"/>
  <c r="AK81" i="5"/>
  <c r="BT80" i="5"/>
  <c r="BL80" i="5"/>
  <c r="BD80" i="5"/>
  <c r="AV80" i="5"/>
  <c r="AN80" i="5"/>
  <c r="AF80" i="5"/>
  <c r="BO79" i="5"/>
  <c r="BU82" i="5"/>
  <c r="BM82" i="5"/>
  <c r="BE82" i="5"/>
  <c r="AW82" i="5"/>
  <c r="AO82" i="5"/>
  <c r="AG82" i="5"/>
  <c r="BP81" i="5"/>
  <c r="BH81" i="5"/>
  <c r="AZ81" i="5"/>
  <c r="AR81" i="5"/>
  <c r="AJ81" i="5"/>
  <c r="BS80" i="5"/>
  <c r="BK80" i="5"/>
  <c r="BC80" i="5"/>
  <c r="AU80" i="5"/>
  <c r="AM80" i="5"/>
  <c r="AE80" i="5"/>
  <c r="BN79" i="5"/>
  <c r="BF79" i="5"/>
  <c r="AX79" i="5"/>
  <c r="BQ82" i="5"/>
  <c r="BI82" i="5"/>
  <c r="BA82" i="5"/>
  <c r="AS82" i="5"/>
  <c r="AK82" i="5"/>
  <c r="BT81" i="5"/>
  <c r="BL81" i="5"/>
  <c r="BD81" i="5"/>
  <c r="AV81" i="5"/>
  <c r="AN81" i="5"/>
  <c r="AF81" i="5"/>
  <c r="BO80" i="5"/>
  <c r="BG80" i="5"/>
  <c r="AY80" i="5"/>
  <c r="AQ80" i="5"/>
  <c r="AI80" i="5"/>
  <c r="BR79" i="5"/>
  <c r="BJ79" i="5"/>
  <c r="BB79" i="5"/>
  <c r="AT79" i="5"/>
  <c r="AL79" i="5"/>
  <c r="AD79" i="5"/>
  <c r="BU78" i="5"/>
  <c r="BM78" i="5"/>
  <c r="BE78" i="5"/>
  <c r="AW78" i="5"/>
  <c r="AO78" i="5"/>
  <c r="AG78" i="5"/>
  <c r="BP77" i="5"/>
  <c r="BH77" i="5"/>
  <c r="AZ77" i="5"/>
  <c r="AR77" i="5"/>
  <c r="AJ77" i="5"/>
  <c r="BS76" i="5"/>
  <c r="BK76" i="5"/>
  <c r="BC76" i="5"/>
  <c r="AU76" i="5"/>
  <c r="AM76" i="5"/>
  <c r="AE76" i="5"/>
  <c r="BN75" i="5"/>
  <c r="BF75" i="5"/>
  <c r="AX75" i="5"/>
  <c r="AP75" i="5"/>
  <c r="AH75" i="5"/>
  <c r="BQ74" i="5"/>
  <c r="BI74" i="5"/>
  <c r="BA74" i="5"/>
  <c r="AS74" i="5"/>
  <c r="AK74" i="5"/>
  <c r="BT73" i="5"/>
  <c r="BL73" i="5"/>
  <c r="BD73" i="5"/>
  <c r="AV73" i="5"/>
  <c r="AN73" i="5"/>
  <c r="AF73" i="5"/>
  <c r="BO72" i="5"/>
  <c r="BG72" i="5"/>
  <c r="AY72" i="5"/>
  <c r="BK82" i="5"/>
  <c r="AU82" i="5"/>
  <c r="AE82" i="5"/>
  <c r="BS81" i="5"/>
  <c r="BC81" i="5"/>
  <c r="AM81" i="5"/>
  <c r="BI80" i="5"/>
  <c r="AS80" i="5"/>
  <c r="BM79" i="5"/>
  <c r="BA79" i="5"/>
  <c r="AQ79" i="5"/>
  <c r="AH79" i="5"/>
  <c r="BO78" i="5"/>
  <c r="BF78" i="5"/>
  <c r="AV78" i="5"/>
  <c r="AM78" i="5"/>
  <c r="AD78" i="5"/>
  <c r="BT77" i="5"/>
  <c r="BK77" i="5"/>
  <c r="BB77" i="5"/>
  <c r="AS77" i="5"/>
  <c r="AI77" i="5"/>
  <c r="BQ76" i="5"/>
  <c r="BH76" i="5"/>
  <c r="AY76" i="5"/>
  <c r="AP76" i="5"/>
  <c r="AG76" i="5"/>
  <c r="BM75" i="5"/>
  <c r="BD75" i="5"/>
  <c r="AU75" i="5"/>
  <c r="AL75" i="5"/>
  <c r="BS74" i="5"/>
  <c r="BJ74" i="5"/>
  <c r="AZ74" i="5"/>
  <c r="AQ74" i="5"/>
  <c r="AH74" i="5"/>
  <c r="BP73" i="5"/>
  <c r="BG73" i="5"/>
  <c r="AX73" i="5"/>
  <c r="AO73" i="5"/>
  <c r="AE73" i="5"/>
  <c r="BU72" i="5"/>
  <c r="BL72" i="5"/>
  <c r="BC72" i="5"/>
  <c r="AT72" i="5"/>
  <c r="AL72" i="5"/>
  <c r="AD72" i="5"/>
  <c r="BU71" i="5"/>
  <c r="BM71" i="5"/>
  <c r="BE71" i="5"/>
  <c r="AW71" i="5"/>
  <c r="AO71" i="5"/>
  <c r="AG71" i="5"/>
  <c r="BP70" i="5"/>
  <c r="BH70" i="5"/>
  <c r="AZ70" i="5"/>
  <c r="AR70" i="5"/>
  <c r="AJ70" i="5"/>
  <c r="BS69" i="5"/>
  <c r="BK69" i="5"/>
  <c r="BC69" i="5"/>
  <c r="AU69" i="5"/>
  <c r="AM69" i="5"/>
  <c r="AE69" i="5"/>
  <c r="BN68" i="5"/>
  <c r="BF68" i="5"/>
  <c r="AX68" i="5"/>
  <c r="AP68" i="5"/>
  <c r="BJ82" i="5"/>
  <c r="AR82" i="5"/>
  <c r="BK81" i="5"/>
  <c r="AQ81" i="5"/>
  <c r="BJ80" i="5"/>
  <c r="AR80" i="5"/>
  <c r="BK79" i="5"/>
  <c r="AW79" i="5"/>
  <c r="AM79" i="5"/>
  <c r="BQ78" i="5"/>
  <c r="BG78" i="5"/>
  <c r="AU78" i="5"/>
  <c r="AK78" i="5"/>
  <c r="BO77" i="5"/>
  <c r="BE77" i="5"/>
  <c r="AU77" i="5"/>
  <c r="AK77" i="5"/>
  <c r="BP76" i="5"/>
  <c r="BF76" i="5"/>
  <c r="AV76" i="5"/>
  <c r="AK76" i="5"/>
  <c r="BP75" i="5"/>
  <c r="BE75" i="5"/>
  <c r="AT75" i="5"/>
  <c r="AJ75" i="5"/>
  <c r="BO74" i="5"/>
  <c r="BE74" i="5"/>
  <c r="AU74" i="5"/>
  <c r="AJ74" i="5"/>
  <c r="BO73" i="5"/>
  <c r="BE73" i="5"/>
  <c r="AT73" i="5"/>
  <c r="AJ73" i="5"/>
  <c r="BN72" i="5"/>
  <c r="BD72" i="5"/>
  <c r="AS72" i="5"/>
  <c r="AJ72" i="5"/>
  <c r="BQ71" i="5"/>
  <c r="BH71" i="5"/>
  <c r="AY71" i="5"/>
  <c r="AP71" i="5"/>
  <c r="AF71" i="5"/>
  <c r="BM70" i="5"/>
  <c r="BD70" i="5"/>
  <c r="AU70" i="5"/>
  <c r="AL70" i="5"/>
  <c r="BT69" i="5"/>
  <c r="BJ69" i="5"/>
  <c r="BA69" i="5"/>
  <c r="AR69" i="5"/>
  <c r="AI69" i="5"/>
  <c r="BP68" i="5"/>
  <c r="BD82" i="5"/>
  <c r="AM82" i="5"/>
  <c r="BF81" i="5"/>
  <c r="AO81" i="5"/>
  <c r="BF80" i="5"/>
  <c r="AL80" i="5"/>
  <c r="BG79" i="5"/>
  <c r="AU79" i="5"/>
  <c r="AJ79" i="5"/>
  <c r="BN78" i="5"/>
  <c r="BC78" i="5"/>
  <c r="AS78" i="5"/>
  <c r="AI78" i="5"/>
  <c r="BM77" i="5"/>
  <c r="BC77" i="5"/>
  <c r="AQ77" i="5"/>
  <c r="AG77" i="5"/>
  <c r="BN76" i="5"/>
  <c r="BD76" i="5"/>
  <c r="AS76" i="5"/>
  <c r="AI76" i="5"/>
  <c r="BL75" i="5"/>
  <c r="BB75" i="5"/>
  <c r="AR75" i="5"/>
  <c r="AG75" i="5"/>
  <c r="BM74" i="5"/>
  <c r="BC74" i="5"/>
  <c r="AR74" i="5"/>
  <c r="AG74" i="5"/>
  <c r="BM73" i="5"/>
  <c r="BB73" i="5"/>
  <c r="AR73" i="5"/>
  <c r="AH73" i="5"/>
  <c r="BK72" i="5"/>
  <c r="BA72" i="5"/>
  <c r="AQ72" i="5"/>
  <c r="AH72" i="5"/>
  <c r="BO71" i="5"/>
  <c r="BF71" i="5"/>
  <c r="AV71" i="5"/>
  <c r="AM71" i="5"/>
  <c r="AD71" i="5"/>
  <c r="BT70" i="5"/>
  <c r="BK70" i="5"/>
  <c r="BB70" i="5"/>
  <c r="AS70" i="5"/>
  <c r="AI70" i="5"/>
  <c r="BQ69" i="5"/>
  <c r="BH69" i="5"/>
  <c r="AY69" i="5"/>
  <c r="AP69" i="5"/>
  <c r="AG69" i="5"/>
  <c r="BM68" i="5"/>
  <c r="BD68" i="5"/>
  <c r="AU68" i="5"/>
  <c r="AL68" i="5"/>
  <c r="AD68" i="5"/>
  <c r="BU67" i="5"/>
  <c r="BM67" i="5"/>
  <c r="BE67" i="5"/>
  <c r="AW67" i="5"/>
  <c r="AO67" i="5"/>
  <c r="AG67" i="5"/>
  <c r="BP66" i="5"/>
  <c r="BH66" i="5"/>
  <c r="AZ66" i="5"/>
  <c r="BP82" i="5"/>
  <c r="AV82" i="5"/>
  <c r="AD82" i="5"/>
  <c r="BN81" i="5"/>
  <c r="AW81" i="5"/>
  <c r="AE81" i="5"/>
  <c r="BP80" i="5"/>
  <c r="AX80" i="5"/>
  <c r="AD80" i="5"/>
  <c r="BQ79" i="5"/>
  <c r="AZ79" i="5"/>
  <c r="AO79" i="5"/>
  <c r="AE79" i="5"/>
  <c r="BS78" i="5"/>
  <c r="BI78" i="5"/>
  <c r="AY78" i="5"/>
  <c r="AN78" i="5"/>
  <c r="BR77" i="5"/>
  <c r="BG77" i="5"/>
  <c r="AW77" i="5"/>
  <c r="AM77" i="5"/>
  <c r="BT76" i="5"/>
  <c r="BI76" i="5"/>
  <c r="AX76" i="5"/>
  <c r="AN76" i="5"/>
  <c r="BR75" i="5"/>
  <c r="BH75" i="5"/>
  <c r="AW75" i="5"/>
  <c r="AM75" i="5"/>
  <c r="BR74" i="5"/>
  <c r="BG74" i="5"/>
  <c r="AW74" i="5"/>
  <c r="AM74" i="5"/>
  <c r="BR73" i="5"/>
  <c r="BH73" i="5"/>
  <c r="AW73" i="5"/>
  <c r="AL73" i="5"/>
  <c r="BQ72" i="5"/>
  <c r="BF72" i="5"/>
  <c r="AV72" i="5"/>
  <c r="AM72" i="5"/>
  <c r="BS71" i="5"/>
  <c r="BJ71" i="5"/>
  <c r="BA71" i="5"/>
  <c r="AR71" i="5"/>
  <c r="AI71" i="5"/>
  <c r="BO70" i="5"/>
  <c r="BF70" i="5"/>
  <c r="AW70" i="5"/>
  <c r="AN70" i="5"/>
  <c r="AE70" i="5"/>
  <c r="BM69" i="5"/>
  <c r="BD69" i="5"/>
  <c r="AT69" i="5"/>
  <c r="AK69" i="5"/>
  <c r="BR68" i="5"/>
  <c r="BI68" i="5"/>
  <c r="AZ68" i="5"/>
  <c r="AQ68" i="5"/>
  <c r="AH68" i="5"/>
  <c r="BQ67" i="5"/>
  <c r="BI67" i="5"/>
  <c r="BA67" i="5"/>
  <c r="AS67" i="5"/>
  <c r="AK67" i="5"/>
  <c r="BT66" i="5"/>
  <c r="BL66" i="5"/>
  <c r="BD66" i="5"/>
  <c r="AV66" i="5"/>
  <c r="AN66" i="5"/>
  <c r="AF66" i="5"/>
  <c r="BO65" i="5"/>
  <c r="BG65" i="5"/>
  <c r="AY65" i="5"/>
  <c r="AQ65" i="5"/>
  <c r="AI65" i="5"/>
  <c r="BR64" i="5"/>
  <c r="BJ64" i="5"/>
  <c r="BB64" i="5"/>
  <c r="AT64" i="5"/>
  <c r="AL64" i="5"/>
  <c r="AD64" i="5"/>
  <c r="BU63" i="5"/>
  <c r="BM63" i="5"/>
  <c r="BE63" i="5"/>
  <c r="AW63" i="5"/>
  <c r="AO63" i="5"/>
  <c r="AG63" i="5"/>
  <c r="BP62" i="5"/>
  <c r="BH62" i="5"/>
  <c r="AZ62" i="5"/>
  <c r="AR62" i="5"/>
  <c r="AJ62" i="5"/>
  <c r="BS61" i="5"/>
  <c r="BK61" i="5"/>
  <c r="BC61" i="5"/>
  <c r="AU61" i="5"/>
  <c r="AM61" i="5"/>
  <c r="AE61" i="5"/>
  <c r="BN60" i="5"/>
  <c r="BF60" i="5"/>
  <c r="AX60" i="5"/>
  <c r="AP60" i="5"/>
  <c r="AH60" i="5"/>
  <c r="BQ59" i="5"/>
  <c r="BI59" i="5"/>
  <c r="BA59" i="5"/>
  <c r="AS59" i="5"/>
  <c r="AK59" i="5"/>
  <c r="BT58" i="5"/>
  <c r="BL58" i="5"/>
  <c r="BD58" i="5"/>
  <c r="AV58" i="5"/>
  <c r="AN58" i="5"/>
  <c r="AF58" i="5"/>
  <c r="BL82" i="5"/>
  <c r="AT82" i="5"/>
  <c r="BM81" i="5"/>
  <c r="AU81" i="5"/>
  <c r="BN80" i="5"/>
  <c r="AT80" i="5"/>
  <c r="BL79" i="5"/>
  <c r="AY79" i="5"/>
  <c r="AN79" i="5"/>
  <c r="BR78" i="5"/>
  <c r="BH78" i="5"/>
  <c r="AX78" i="5"/>
  <c r="AL78" i="5"/>
  <c r="BQ77" i="5"/>
  <c r="BF77" i="5"/>
  <c r="AV77" i="5"/>
  <c r="AL77" i="5"/>
  <c r="BR76" i="5"/>
  <c r="BG76" i="5"/>
  <c r="AW76" i="5"/>
  <c r="AL76" i="5"/>
  <c r="BQ75" i="5"/>
  <c r="BG75" i="5"/>
  <c r="AV75" i="5"/>
  <c r="AK75" i="5"/>
  <c r="BP74" i="5"/>
  <c r="BF74" i="5"/>
  <c r="AV74" i="5"/>
  <c r="AL74" i="5"/>
  <c r="BQ73" i="5"/>
  <c r="BF73" i="5"/>
  <c r="AU73" i="5"/>
  <c r="AK73" i="5"/>
  <c r="BP72" i="5"/>
  <c r="BE72" i="5"/>
  <c r="AU72" i="5"/>
  <c r="AK72" i="5"/>
  <c r="BR71" i="5"/>
  <c r="BI71" i="5"/>
  <c r="AZ71" i="5"/>
  <c r="AQ71" i="5"/>
  <c r="AH71" i="5"/>
  <c r="BN70" i="5"/>
  <c r="BE70" i="5"/>
  <c r="AV70" i="5"/>
  <c r="AM70" i="5"/>
  <c r="AD70" i="5"/>
  <c r="BU69" i="5"/>
  <c r="BL69" i="5"/>
  <c r="BB69" i="5"/>
  <c r="AS69" i="5"/>
  <c r="AJ69" i="5"/>
  <c r="BQ68" i="5"/>
  <c r="BH68" i="5"/>
  <c r="AZ82" i="5"/>
  <c r="AI81" i="5"/>
  <c r="BQ80" i="5"/>
  <c r="AH80" i="5"/>
  <c r="BE79" i="5"/>
  <c r="AI79" i="5"/>
  <c r="BT78" i="5"/>
  <c r="AZ78" i="5"/>
  <c r="AE78" i="5"/>
  <c r="BN77" i="5"/>
  <c r="AT77" i="5"/>
  <c r="BM76" i="5"/>
  <c r="AR76" i="5"/>
  <c r="BJ75" i="5"/>
  <c r="AO75" i="5"/>
  <c r="BH74" i="5"/>
  <c r="AN74" i="5"/>
  <c r="BC73" i="5"/>
  <c r="AI73" i="5"/>
  <c r="BS72" i="5"/>
  <c r="AX72" i="5"/>
  <c r="AF72" i="5"/>
  <c r="BT71" i="5"/>
  <c r="BB71" i="5"/>
  <c r="AJ71" i="5"/>
  <c r="BQ70" i="5"/>
  <c r="AX70" i="5"/>
  <c r="AF70" i="5"/>
  <c r="BP69" i="5"/>
  <c r="AX69" i="5"/>
  <c r="AF69" i="5"/>
  <c r="BS68" i="5"/>
  <c r="BB68" i="5"/>
  <c r="AO68" i="5"/>
  <c r="AE68" i="5"/>
  <c r="BS67" i="5"/>
  <c r="BH67" i="5"/>
  <c r="AX67" i="5"/>
  <c r="AM67" i="5"/>
  <c r="BR66" i="5"/>
  <c r="BG66" i="5"/>
  <c r="AW66" i="5"/>
  <c r="AM66" i="5"/>
  <c r="AD66" i="5"/>
  <c r="BT65" i="5"/>
  <c r="BK65" i="5"/>
  <c r="BB65" i="5"/>
  <c r="AS65" i="5"/>
  <c r="AJ65" i="5"/>
  <c r="BQ64" i="5"/>
  <c r="BH64" i="5"/>
  <c r="AY64" i="5"/>
  <c r="AP64" i="5"/>
  <c r="AG64" i="5"/>
  <c r="BN63" i="5"/>
  <c r="BD63" i="5"/>
  <c r="AU63" i="5"/>
  <c r="AL63" i="5"/>
  <c r="BS62" i="5"/>
  <c r="BJ62" i="5"/>
  <c r="BA62" i="5"/>
  <c r="AQ62" i="5"/>
  <c r="AH62" i="5"/>
  <c r="BP61" i="5"/>
  <c r="BG61" i="5"/>
  <c r="AX61" i="5"/>
  <c r="AO61" i="5"/>
  <c r="AF61" i="5"/>
  <c r="BU60" i="5"/>
  <c r="BL60" i="5"/>
  <c r="BC60" i="5"/>
  <c r="AT60" i="5"/>
  <c r="AK60" i="5"/>
  <c r="BR59" i="5"/>
  <c r="BH59" i="5"/>
  <c r="AY59" i="5"/>
  <c r="AP59" i="5"/>
  <c r="BT82" i="5"/>
  <c r="AL82" i="5"/>
  <c r="BO81" i="5"/>
  <c r="AG81" i="5"/>
  <c r="BB80" i="5"/>
  <c r="BC79" i="5"/>
  <c r="AF79" i="5"/>
  <c r="BL78" i="5"/>
  <c r="AR78" i="5"/>
  <c r="BJ77" i="5"/>
  <c r="AO77" i="5"/>
  <c r="BJ76" i="5"/>
  <c r="AO76" i="5"/>
  <c r="BC75" i="5"/>
  <c r="AI75" i="5"/>
  <c r="BB74" i="5"/>
  <c r="AF74" i="5"/>
  <c r="BU73" i="5"/>
  <c r="AZ73" i="5"/>
  <c r="AD73" i="5"/>
  <c r="BM72" i="5"/>
  <c r="AR72" i="5"/>
  <c r="BN71" i="5"/>
  <c r="AU71" i="5"/>
  <c r="BJ70" i="5"/>
  <c r="AQ70" i="5"/>
  <c r="BN69" i="5"/>
  <c r="AV69" i="5"/>
  <c r="BL68" i="5"/>
  <c r="AY68" i="5"/>
  <c r="AM68" i="5"/>
  <c r="BP67" i="5"/>
  <c r="BF67" i="5"/>
  <c r="AU67" i="5"/>
  <c r="AJ67" i="5"/>
  <c r="BO66" i="5"/>
  <c r="BE66" i="5"/>
  <c r="AT66" i="5"/>
  <c r="AK66" i="5"/>
  <c r="BR65" i="5"/>
  <c r="BI65" i="5"/>
  <c r="AZ65" i="5"/>
  <c r="AP65" i="5"/>
  <c r="AG65" i="5"/>
  <c r="BO64" i="5"/>
  <c r="BF64" i="5"/>
  <c r="AW64" i="5"/>
  <c r="AN64" i="5"/>
  <c r="AE64" i="5"/>
  <c r="BT63" i="5"/>
  <c r="BR82" i="5"/>
  <c r="AF82" i="5"/>
  <c r="BE81" i="5"/>
  <c r="AZ80" i="5"/>
  <c r="BU79" i="5"/>
  <c r="AS79" i="5"/>
  <c r="BJ78" i="5"/>
  <c r="AP78" i="5"/>
  <c r="BD77" i="5"/>
  <c r="AH77" i="5"/>
  <c r="BB76" i="5"/>
  <c r="AH76" i="5"/>
  <c r="BT75" i="5"/>
  <c r="AZ75" i="5"/>
  <c r="AE75" i="5"/>
  <c r="BT74" i="5"/>
  <c r="AX74" i="5"/>
  <c r="AD74" i="5"/>
  <c r="BN73" i="5"/>
  <c r="AS73" i="5"/>
  <c r="BI72" i="5"/>
  <c r="AO72" i="5"/>
  <c r="BK71" i="5"/>
  <c r="AS71" i="5"/>
  <c r="BG70" i="5"/>
  <c r="AO70" i="5"/>
  <c r="BG69" i="5"/>
  <c r="AO69" i="5"/>
  <c r="BJ68" i="5"/>
  <c r="AV68" i="5"/>
  <c r="AJ68" i="5"/>
  <c r="BN67" i="5"/>
  <c r="BC67" i="5"/>
  <c r="AR67" i="5"/>
  <c r="AH67" i="5"/>
  <c r="BM66" i="5"/>
  <c r="BB66" i="5"/>
  <c r="AR66" i="5"/>
  <c r="AI66" i="5"/>
  <c r="BP65" i="5"/>
  <c r="BF65" i="5"/>
  <c r="AW65" i="5"/>
  <c r="AN65" i="5"/>
  <c r="AE65" i="5"/>
  <c r="BM64" i="5"/>
  <c r="BD64" i="5"/>
  <c r="AU64" i="5"/>
  <c r="AK64" i="5"/>
  <c r="BR63" i="5"/>
  <c r="BI63" i="5"/>
  <c r="AZ63" i="5"/>
  <c r="AQ63" i="5"/>
  <c r="AH63" i="5"/>
  <c r="BN62" i="5"/>
  <c r="BE62" i="5"/>
  <c r="AV62" i="5"/>
  <c r="AM62" i="5"/>
  <c r="AD62" i="5"/>
  <c r="BU61" i="5"/>
  <c r="BL61" i="5"/>
  <c r="BB61" i="5"/>
  <c r="AS61" i="5"/>
  <c r="AJ61" i="5"/>
  <c r="BQ60" i="5"/>
  <c r="BH60" i="5"/>
  <c r="AY60" i="5"/>
  <c r="AO60" i="5"/>
  <c r="AF60" i="5"/>
  <c r="BM59" i="5"/>
  <c r="BD59" i="5"/>
  <c r="AU59" i="5"/>
  <c r="AL59" i="5"/>
  <c r="BS58" i="5"/>
  <c r="BC82" i="5"/>
  <c r="AX81" i="5"/>
  <c r="AK80" i="5"/>
  <c r="BS79" i="5"/>
  <c r="AP79" i="5"/>
  <c r="BB78" i="5"/>
  <c r="AH78" i="5"/>
  <c r="BU77" i="5"/>
  <c r="AY77" i="5"/>
  <c r="AE77" i="5"/>
  <c r="BU76" i="5"/>
  <c r="AZ76" i="5"/>
  <c r="AD76" i="5"/>
  <c r="BO75" i="5"/>
  <c r="AS75" i="5"/>
  <c r="BL74" i="5"/>
  <c r="AP74" i="5"/>
  <c r="BJ73" i="5"/>
  <c r="AP73" i="5"/>
  <c r="BB72" i="5"/>
  <c r="AI72" i="5"/>
  <c r="BD71" i="5"/>
  <c r="AL71" i="5"/>
  <c r="BS70" i="5"/>
  <c r="BA70" i="5"/>
  <c r="AH70" i="5"/>
  <c r="BE69" i="5"/>
  <c r="AL69" i="5"/>
  <c r="BU68" i="5"/>
  <c r="BE68" i="5"/>
  <c r="AS68" i="5"/>
  <c r="AG68" i="5"/>
  <c r="BK67" i="5"/>
  <c r="AZ67" i="5"/>
  <c r="AP67" i="5"/>
  <c r="AE67" i="5"/>
  <c r="BU66" i="5"/>
  <c r="BJ66" i="5"/>
  <c r="AY66" i="5"/>
  <c r="AP66" i="5"/>
  <c r="AG66" i="5"/>
  <c r="BM65" i="5"/>
  <c r="BD65" i="5"/>
  <c r="AU65" i="5"/>
  <c r="AL65" i="5"/>
  <c r="BT64" i="5"/>
  <c r="BK64" i="5"/>
  <c r="BA64" i="5"/>
  <c r="AR64" i="5"/>
  <c r="AI64" i="5"/>
  <c r="BP63" i="5"/>
  <c r="BG63" i="5"/>
  <c r="AX63" i="5"/>
  <c r="AN63" i="5"/>
  <c r="AE63" i="5"/>
  <c r="BU62" i="5"/>
  <c r="BL62" i="5"/>
  <c r="BC62" i="5"/>
  <c r="AT62" i="5"/>
  <c r="AK62" i="5"/>
  <c r="BR61" i="5"/>
  <c r="BI61" i="5"/>
  <c r="AZ61" i="5"/>
  <c r="AQ61" i="5"/>
  <c r="AH61" i="5"/>
  <c r="BO60" i="5"/>
  <c r="BE60" i="5"/>
  <c r="AV60" i="5"/>
  <c r="AM60" i="5"/>
  <c r="AD60" i="5"/>
  <c r="BT59" i="5"/>
  <c r="BK59" i="5"/>
  <c r="BB59" i="5"/>
  <c r="AR59" i="5"/>
  <c r="AI59" i="5"/>
  <c r="BQ58" i="5"/>
  <c r="BH58" i="5"/>
  <c r="AY58" i="5"/>
  <c r="AP58" i="5"/>
  <c r="AG58" i="5"/>
  <c r="AA51" i="5"/>
  <c r="Z51" i="5"/>
  <c r="AE58" i="5"/>
  <c r="AQ58" i="5"/>
  <c r="BA58" i="5"/>
  <c r="BK58" i="5"/>
  <c r="AF59" i="5"/>
  <c r="AT59" i="5"/>
  <c r="BG59" i="5"/>
  <c r="AJ60" i="5"/>
  <c r="AZ60" i="5"/>
  <c r="BM60" i="5"/>
  <c r="AP61" i="5"/>
  <c r="BE61" i="5"/>
  <c r="BT61" i="5"/>
  <c r="AF62" i="5"/>
  <c r="AU62" i="5"/>
  <c r="BI62" i="5"/>
  <c r="AK63" i="5"/>
  <c r="BA63" i="5"/>
  <c r="BO63" i="5"/>
  <c r="AF64" i="5"/>
  <c r="AX64" i="5"/>
  <c r="BP64" i="5"/>
  <c r="AD65" i="5"/>
  <c r="AV65" i="5"/>
  <c r="BN65" i="5"/>
  <c r="AE66" i="5"/>
  <c r="AX66" i="5"/>
  <c r="BS66" i="5"/>
  <c r="AI67" i="5"/>
  <c r="BD67" i="5"/>
  <c r="AT68" i="5"/>
  <c r="AW69" i="5"/>
  <c r="BI70" i="5"/>
  <c r="AK71" i="5"/>
  <c r="AP72" i="5"/>
  <c r="BK73" i="5"/>
  <c r="AO74" i="5"/>
  <c r="BA75" i="5"/>
  <c r="AF76" i="5"/>
  <c r="AP77" i="5"/>
  <c r="BK78" i="5"/>
  <c r="AR79" i="5"/>
  <c r="AJ80" i="5"/>
  <c r="AH81" i="5"/>
  <c r="AJ82" i="5"/>
  <c r="AX77" i="5"/>
  <c r="BP78" i="5"/>
  <c r="AV79" i="5"/>
  <c r="AP80" i="5"/>
  <c r="AP81" i="5"/>
  <c r="AN82" i="5"/>
  <c r="BI79" i="5"/>
  <c r="BH80" i="5"/>
  <c r="BG81" i="5"/>
  <c r="BH82" i="5"/>
  <c r="BF58" i="4"/>
  <c r="AI60" i="4"/>
  <c r="AP58" i="4"/>
  <c r="AH59" i="4"/>
  <c r="AV58" i="4"/>
  <c r="AX59" i="4"/>
  <c r="AM65" i="4"/>
  <c r="AH60" i="4"/>
  <c r="AW58" i="4"/>
  <c r="BA59" i="4"/>
  <c r="BE63" i="4"/>
  <c r="BB58" i="4"/>
  <c r="BG61" i="4"/>
  <c r="AF61" i="4"/>
  <c r="BJ58" i="4"/>
  <c r="BE59" i="4"/>
  <c r="AJ60" i="4"/>
  <c r="BQ61" i="4"/>
  <c r="BP63" i="4"/>
  <c r="AX65" i="4"/>
  <c r="AD58" i="4"/>
  <c r="BU58" i="4"/>
  <c r="BI59" i="4"/>
  <c r="AX60" i="4"/>
  <c r="AJ58" i="4"/>
  <c r="BN59" i="4"/>
  <c r="BO60" i="4"/>
  <c r="AK58" i="4"/>
  <c r="BL58" i="4"/>
  <c r="AK59" i="4"/>
  <c r="BT59" i="4"/>
  <c r="BC60" i="4"/>
  <c r="AI61" i="4"/>
  <c r="AV62" i="4"/>
  <c r="BU65" i="4"/>
  <c r="BN58" i="4"/>
  <c r="AL59" i="4"/>
  <c r="BF60" i="4"/>
  <c r="AJ61" i="4"/>
  <c r="BB62" i="4"/>
  <c r="AT58" i="4"/>
  <c r="BS58" i="4"/>
  <c r="AQ59" i="4"/>
  <c r="BH60" i="4"/>
  <c r="BC61" i="4"/>
  <c r="BM62" i="4"/>
  <c r="AN58" i="4"/>
  <c r="BI58" i="4"/>
  <c r="AY59" i="4"/>
  <c r="AY60" i="4"/>
  <c r="BF61" i="4"/>
  <c r="AW62" i="4"/>
  <c r="BF63" i="4"/>
  <c r="AE66" i="4"/>
  <c r="AJ68" i="4"/>
  <c r="BC70" i="4"/>
  <c r="AD81" i="4"/>
  <c r="AH58" i="4"/>
  <c r="BA58" i="4"/>
  <c r="BT58" i="4"/>
  <c r="AP59" i="4"/>
  <c r="BO59" i="4"/>
  <c r="AO60" i="4"/>
  <c r="BP60" i="4"/>
  <c r="AR61" i="4"/>
  <c r="AL64" i="4"/>
  <c r="BU67" i="4"/>
  <c r="AV69" i="4"/>
  <c r="AZ71" i="4"/>
  <c r="AR60" i="4"/>
  <c r="BS60" i="4"/>
  <c r="AS61" i="4"/>
  <c r="AL62" i="4"/>
  <c r="AM63" i="4"/>
  <c r="AU64" i="4"/>
  <c r="AE58" i="4"/>
  <c r="AR58" i="4"/>
  <c r="BC58" i="4"/>
  <c r="BP58" i="4"/>
  <c r="AF59" i="4"/>
  <c r="AT59" i="4"/>
  <c r="BJ59" i="4"/>
  <c r="AT60" i="4"/>
  <c r="BJ60" i="4"/>
  <c r="AV61" i="4"/>
  <c r="BS61" i="4"/>
  <c r="AN62" i="4"/>
  <c r="BS62" i="4"/>
  <c r="AU63" i="4"/>
  <c r="BL66" i="4"/>
  <c r="AF72" i="4"/>
  <c r="AD74" i="4"/>
  <c r="BP76" i="4"/>
  <c r="AY78" i="4"/>
  <c r="AG58" i="4"/>
  <c r="AS58" i="4"/>
  <c r="BE58" i="4"/>
  <c r="BR58" i="4"/>
  <c r="AG59" i="4"/>
  <c r="AU59" i="4"/>
  <c r="BL59" i="4"/>
  <c r="AD60" i="4"/>
  <c r="AU60" i="4"/>
  <c r="BN60" i="4"/>
  <c r="AE61" i="4"/>
  <c r="AY61" i="4"/>
  <c r="BT61" i="4"/>
  <c r="AO62" i="4"/>
  <c r="BT62" i="4"/>
  <c r="AW63" i="4"/>
  <c r="AI64" i="4"/>
  <c r="AM69" i="4"/>
  <c r="BD64" i="4"/>
  <c r="AZ65" i="4"/>
  <c r="AK66" i="4"/>
  <c r="AJ67" i="4"/>
  <c r="AU68" i="4"/>
  <c r="BQ71" i="4"/>
  <c r="BT73" i="4"/>
  <c r="BE75" i="4"/>
  <c r="AG77" i="4"/>
  <c r="AX79" i="4"/>
  <c r="AP81" i="4"/>
  <c r="AM58" i="4"/>
  <c r="AZ58" i="4"/>
  <c r="BK58" i="4"/>
  <c r="AO59" i="4"/>
  <c r="BD59" i="4"/>
  <c r="BU59" i="4"/>
  <c r="AM60" i="4"/>
  <c r="BE60" i="4"/>
  <c r="BU60" i="4"/>
  <c r="AP61" i="4"/>
  <c r="BJ61" i="4"/>
  <c r="AG62" i="4"/>
  <c r="BD62" i="4"/>
  <c r="AF63" i="4"/>
  <c r="BR63" i="4"/>
  <c r="BF64" i="4"/>
  <c r="BM65" i="4"/>
  <c r="AP66" i="4"/>
  <c r="AP67" i="4"/>
  <c r="BJ68" i="4"/>
  <c r="BL61" i="4"/>
  <c r="AI62" i="4"/>
  <c r="BJ62" i="4"/>
  <c r="AL63" i="4"/>
  <c r="BT64" i="4"/>
  <c r="BS65" i="4"/>
  <c r="AY66" i="4"/>
  <c r="BF67" i="4"/>
  <c r="AT70" i="4"/>
  <c r="AF58" i="4"/>
  <c r="AO58" i="4"/>
  <c r="AX58" i="4"/>
  <c r="BH58" i="4"/>
  <c r="BQ58" i="4"/>
  <c r="AD59" i="4"/>
  <c r="AM59" i="4"/>
  <c r="AV59" i="4"/>
  <c r="BF59" i="4"/>
  <c r="BQ59" i="4"/>
  <c r="AE60" i="4"/>
  <c r="AP60" i="4"/>
  <c r="AZ60" i="4"/>
  <c r="BK60" i="4"/>
  <c r="AK61" i="4"/>
  <c r="AZ61" i="4"/>
  <c r="BO61" i="4"/>
  <c r="AD62" i="4"/>
  <c r="AR62" i="4"/>
  <c r="BH62" i="4"/>
  <c r="AS63" i="4"/>
  <c r="BK63" i="4"/>
  <c r="AG64" i="4"/>
  <c r="AY64" i="4"/>
  <c r="BU64" i="4"/>
  <c r="AR65" i="4"/>
  <c r="BN65" i="4"/>
  <c r="AF66" i="4"/>
  <c r="BD66" i="4"/>
  <c r="BP67" i="4"/>
  <c r="AQ68" i="4"/>
  <c r="AM71" i="4"/>
  <c r="AM72" i="4"/>
  <c r="AE59" i="4"/>
  <c r="AN59" i="4"/>
  <c r="AW59" i="4"/>
  <c r="BG59" i="4"/>
  <c r="BR59" i="4"/>
  <c r="AG60" i="4"/>
  <c r="AQ60" i="4"/>
  <c r="BB60" i="4"/>
  <c r="BM60" i="4"/>
  <c r="AN61" i="4"/>
  <c r="BB61" i="4"/>
  <c r="BP61" i="4"/>
  <c r="AE62" i="4"/>
  <c r="AS62" i="4"/>
  <c r="BI62" i="4"/>
  <c r="AT63" i="4"/>
  <c r="BL63" i="4"/>
  <c r="AH64" i="4"/>
  <c r="BA64" i="4"/>
  <c r="AT65" i="4"/>
  <c r="BP65" i="4"/>
  <c r="AI66" i="4"/>
  <c r="BG66" i="4"/>
  <c r="AG67" i="4"/>
  <c r="BQ67" i="4"/>
  <c r="AT68" i="4"/>
  <c r="AH69" i="4"/>
  <c r="AH70" i="4"/>
  <c r="AR71" i="4"/>
  <c r="BN72" i="4"/>
  <c r="AT75" i="4"/>
  <c r="AY62" i="4"/>
  <c r="BO62" i="4"/>
  <c r="AG63" i="4"/>
  <c r="AZ63" i="4"/>
  <c r="BT63" i="4"/>
  <c r="AN64" i="4"/>
  <c r="BJ64" i="4"/>
  <c r="AF65" i="4"/>
  <c r="BC65" i="4"/>
  <c r="AQ66" i="4"/>
  <c r="BM66" i="4"/>
  <c r="AT67" i="4"/>
  <c r="BL68" i="4"/>
  <c r="BA69" i="4"/>
  <c r="BG70" i="4"/>
  <c r="AF74" i="4"/>
  <c r="BO82" i="4"/>
  <c r="AL58" i="4"/>
  <c r="AU58" i="4"/>
  <c r="BD58" i="4"/>
  <c r="BM58" i="4"/>
  <c r="AI59" i="4"/>
  <c r="AS59" i="4"/>
  <c r="BB59" i="4"/>
  <c r="BM59" i="4"/>
  <c r="AL60" i="4"/>
  <c r="AW60" i="4"/>
  <c r="BG60" i="4"/>
  <c r="BR60" i="4"/>
  <c r="AH61" i="4"/>
  <c r="AT61" i="4"/>
  <c r="BI61" i="4"/>
  <c r="AM62" i="4"/>
  <c r="AZ62" i="4"/>
  <c r="BR62" i="4"/>
  <c r="AJ63" i="4"/>
  <c r="BD63" i="4"/>
  <c r="AS64" i="4"/>
  <c r="BL64" i="4"/>
  <c r="AJ65" i="4"/>
  <c r="BE65" i="4"/>
  <c r="AS66" i="4"/>
  <c r="BU66" i="4"/>
  <c r="AW67" i="4"/>
  <c r="BO68" i="4"/>
  <c r="BU69" i="4"/>
  <c r="AO73" i="4"/>
  <c r="BJ74" i="4"/>
  <c r="AT64" i="4"/>
  <c r="BM64" i="4"/>
  <c r="AL65" i="4"/>
  <c r="BG65" i="4"/>
  <c r="AX66" i="4"/>
  <c r="BD67" i="4"/>
  <c r="AH68" i="4"/>
  <c r="BC73" i="4"/>
  <c r="AQ76" i="4"/>
  <c r="BC59" i="4"/>
  <c r="BK59" i="4"/>
  <c r="BS59" i="4"/>
  <c r="AF60" i="4"/>
  <c r="AN60" i="4"/>
  <c r="AV60" i="4"/>
  <c r="BD60" i="4"/>
  <c r="BL60" i="4"/>
  <c r="BT60" i="4"/>
  <c r="AG61" i="4"/>
  <c r="AQ61" i="4"/>
  <c r="BA61" i="4"/>
  <c r="BK61" i="4"/>
  <c r="AJ62" i="4"/>
  <c r="AU62" i="4"/>
  <c r="BE62" i="4"/>
  <c r="BP62" i="4"/>
  <c r="AD63" i="4"/>
  <c r="AN63" i="4"/>
  <c r="BB63" i="4"/>
  <c r="BM63" i="4"/>
  <c r="AP64" i="4"/>
  <c r="BB64" i="4"/>
  <c r="BN64" i="4"/>
  <c r="AH65" i="4"/>
  <c r="AU65" i="4"/>
  <c r="BH65" i="4"/>
  <c r="AN66" i="4"/>
  <c r="AZ66" i="4"/>
  <c r="BP66" i="4"/>
  <c r="AK67" i="4"/>
  <c r="BH67" i="4"/>
  <c r="AD68" i="4"/>
  <c r="BB68" i="4"/>
  <c r="BL69" i="4"/>
  <c r="AQ70" i="4"/>
  <c r="BL77" i="4"/>
  <c r="BG62" i="4"/>
  <c r="BQ62" i="4"/>
  <c r="AE63" i="4"/>
  <c r="AP63" i="4"/>
  <c r="BC63" i="4"/>
  <c r="BN63" i="4"/>
  <c r="AE64" i="4"/>
  <c r="AQ64" i="4"/>
  <c r="BC64" i="4"/>
  <c r="BQ64" i="4"/>
  <c r="AI65" i="4"/>
  <c r="AV65" i="4"/>
  <c r="BK65" i="4"/>
  <c r="AO66" i="4"/>
  <c r="BA66" i="4"/>
  <c r="BS66" i="4"/>
  <c r="AL67" i="4"/>
  <c r="BO67" i="4"/>
  <c r="AE68" i="4"/>
  <c r="BE68" i="4"/>
  <c r="AF69" i="4"/>
  <c r="BQ69" i="4"/>
  <c r="AR70" i="4"/>
  <c r="AD76" i="4"/>
  <c r="AI79" i="4"/>
  <c r="AI58" i="4"/>
  <c r="AQ58" i="4"/>
  <c r="AY58" i="4"/>
  <c r="BG58" i="4"/>
  <c r="BO58" i="4"/>
  <c r="AJ59" i="4"/>
  <c r="AR59" i="4"/>
  <c r="AZ59" i="4"/>
  <c r="BH59" i="4"/>
  <c r="BP59" i="4"/>
  <c r="AK60" i="4"/>
  <c r="AS60" i="4"/>
  <c r="BA60" i="4"/>
  <c r="BI60" i="4"/>
  <c r="BQ60" i="4"/>
  <c r="AD61" i="4"/>
  <c r="AM61" i="4"/>
  <c r="AX61" i="4"/>
  <c r="BH61" i="4"/>
  <c r="BR61" i="4"/>
  <c r="AF62" i="4"/>
  <c r="AQ62" i="4"/>
  <c r="BA62" i="4"/>
  <c r="BK62" i="4"/>
  <c r="AK63" i="4"/>
  <c r="AV63" i="4"/>
  <c r="BI63" i="4"/>
  <c r="BU63" i="4"/>
  <c r="AK64" i="4"/>
  <c r="AW64" i="4"/>
  <c r="BK64" i="4"/>
  <c r="AP65" i="4"/>
  <c r="BD65" i="4"/>
  <c r="BR65" i="4"/>
  <c r="AG66" i="4"/>
  <c r="AW66" i="4"/>
  <c r="BI66" i="4"/>
  <c r="AY67" i="4"/>
  <c r="AS68" i="4"/>
  <c r="BR68" i="4"/>
  <c r="AY69" i="4"/>
  <c r="BJ70" i="4"/>
  <c r="BC71" i="4"/>
  <c r="AW72" i="4"/>
  <c r="BL73" i="4"/>
  <c r="AK74" i="4"/>
  <c r="BL75" i="4"/>
  <c r="BJ78" i="4"/>
  <c r="AZ69" i="4"/>
  <c r="AE70" i="4"/>
  <c r="BN70" i="4"/>
  <c r="BJ71" i="4"/>
  <c r="BG72" i="4"/>
  <c r="BQ73" i="4"/>
  <c r="AS74" i="4"/>
  <c r="AO80" i="4"/>
  <c r="AN67" i="4"/>
  <c r="BE67" i="4"/>
  <c r="BT67" i="4"/>
  <c r="AI68" i="4"/>
  <c r="AZ68" i="4"/>
  <c r="BP68" i="4"/>
  <c r="AK69" i="4"/>
  <c r="BG69" i="4"/>
  <c r="AW70" i="4"/>
  <c r="BI71" i="4"/>
  <c r="AJ72" i="4"/>
  <c r="BR73" i="4"/>
  <c r="AO74" i="4"/>
  <c r="AP75" i="4"/>
  <c r="AK78" i="4"/>
  <c r="AE79" i="4"/>
  <c r="AH80" i="4"/>
  <c r="BN81" i="4"/>
  <c r="AO63" i="4"/>
  <c r="AX63" i="4"/>
  <c r="BH63" i="4"/>
  <c r="BQ63" i="4"/>
  <c r="AD64" i="4"/>
  <c r="AM64" i="4"/>
  <c r="AV64" i="4"/>
  <c r="BE64" i="4"/>
  <c r="BO64" i="4"/>
  <c r="AD65" i="4"/>
  <c r="AO65" i="4"/>
  <c r="AY65" i="4"/>
  <c r="BJ65" i="4"/>
  <c r="BT65" i="4"/>
  <c r="AH66" i="4"/>
  <c r="AR66" i="4"/>
  <c r="BC66" i="4"/>
  <c r="BN66" i="4"/>
  <c r="AF67" i="4"/>
  <c r="AS67" i="4"/>
  <c r="BG67" i="4"/>
  <c r="AM68" i="4"/>
  <c r="BC68" i="4"/>
  <c r="BU68" i="4"/>
  <c r="AP69" i="4"/>
  <c r="BN69" i="4"/>
  <c r="AG70" i="4"/>
  <c r="BF70" i="4"/>
  <c r="AI71" i="4"/>
  <c r="BM71" i="4"/>
  <c r="AS72" i="4"/>
  <c r="AF73" i="4"/>
  <c r="BF74" i="4"/>
  <c r="AX75" i="4"/>
  <c r="AL76" i="4"/>
  <c r="BC77" i="4"/>
  <c r="BE78" i="4"/>
  <c r="AJ79" i="4"/>
  <c r="BO80" i="4"/>
  <c r="AL61" i="4"/>
  <c r="AU61" i="4"/>
  <c r="BD61" i="4"/>
  <c r="BN61" i="4"/>
  <c r="AK62" i="4"/>
  <c r="AT62" i="4"/>
  <c r="BC62" i="4"/>
  <c r="BL62" i="4"/>
  <c r="BU62" i="4"/>
  <c r="AH63" i="4"/>
  <c r="AR63" i="4"/>
  <c r="BA63" i="4"/>
  <c r="BJ63" i="4"/>
  <c r="BS63" i="4"/>
  <c r="AF64" i="4"/>
  <c r="AO64" i="4"/>
  <c r="AX64" i="4"/>
  <c r="BG64" i="4"/>
  <c r="BS64" i="4"/>
  <c r="AG65" i="4"/>
  <c r="AQ65" i="4"/>
  <c r="BB65" i="4"/>
  <c r="BL65" i="4"/>
  <c r="AJ66" i="4"/>
  <c r="AU66" i="4"/>
  <c r="BF66" i="4"/>
  <c r="BQ66" i="4"/>
  <c r="AI67" i="4"/>
  <c r="AV67" i="4"/>
  <c r="BL67" i="4"/>
  <c r="AR68" i="4"/>
  <c r="BF68" i="4"/>
  <c r="AX69" i="4"/>
  <c r="BR69" i="4"/>
  <c r="AK70" i="4"/>
  <c r="BI70" i="4"/>
  <c r="AO71" i="4"/>
  <c r="BB72" i="4"/>
  <c r="AY73" i="4"/>
  <c r="BP74" i="4"/>
  <c r="BG75" i="4"/>
  <c r="BB76" i="4"/>
  <c r="BS77" i="4"/>
  <c r="BL78" i="4"/>
  <c r="BN79" i="4"/>
  <c r="AE82" i="4"/>
  <c r="AI82" i="4"/>
  <c r="BU76" i="4"/>
  <c r="BF77" i="4"/>
  <c r="AO78" i="4"/>
  <c r="AN69" i="4"/>
  <c r="BJ69" i="4"/>
  <c r="AU70" i="4"/>
  <c r="BR70" i="4"/>
  <c r="AV71" i="4"/>
  <c r="BD72" i="4"/>
  <c r="AS73" i="4"/>
  <c r="AZ74" i="4"/>
  <c r="AD75" i="4"/>
  <c r="BQ75" i="4"/>
  <c r="BC76" i="4"/>
  <c r="AK77" i="4"/>
  <c r="BT78" i="4"/>
  <c r="BH79" i="4"/>
  <c r="AW80" i="4"/>
  <c r="AV81" i="4"/>
  <c r="BB82" i="4"/>
  <c r="AV73" i="4"/>
  <c r="BE74" i="4"/>
  <c r="AK75" i="4"/>
  <c r="BE76" i="4"/>
  <c r="AU77" i="4"/>
  <c r="AF78" i="4"/>
  <c r="BM79" i="4"/>
  <c r="AZ80" i="4"/>
  <c r="BJ81" i="4"/>
  <c r="BT82" i="4"/>
  <c r="AE71" i="4"/>
  <c r="AY71" i="4"/>
  <c r="BO71" i="4"/>
  <c r="AL72" i="4"/>
  <c r="BF72" i="4"/>
  <c r="AD73" i="4"/>
  <c r="BA73" i="4"/>
  <c r="AP74" i="4"/>
  <c r="BN74" i="4"/>
  <c r="AM75" i="4"/>
  <c r="BI75" i="4"/>
  <c r="AJ76" i="4"/>
  <c r="BK76" i="4"/>
  <c r="AJ77" i="4"/>
  <c r="BO77" i="4"/>
  <c r="AL78" i="4"/>
  <c r="BP78" i="4"/>
  <c r="AP79" i="4"/>
  <c r="BM80" i="4"/>
  <c r="BA81" i="4"/>
  <c r="AG82" i="4"/>
  <c r="AX67" i="4"/>
  <c r="BJ67" i="4"/>
  <c r="AK68" i="4"/>
  <c r="AX68" i="4"/>
  <c r="BK68" i="4"/>
  <c r="AO69" i="4"/>
  <c r="BF69" i="4"/>
  <c r="BT69" i="4"/>
  <c r="AI70" i="4"/>
  <c r="AY70" i="4"/>
  <c r="BQ70" i="4"/>
  <c r="AL71" i="4"/>
  <c r="BA71" i="4"/>
  <c r="BU71" i="4"/>
  <c r="AO72" i="4"/>
  <c r="BL72" i="4"/>
  <c r="AI73" i="4"/>
  <c r="BJ73" i="4"/>
  <c r="AT74" i="4"/>
  <c r="BU74" i="4"/>
  <c r="AQ75" i="4"/>
  <c r="BN75" i="4"/>
  <c r="AM76" i="4"/>
  <c r="BT76" i="4"/>
  <c r="AP77" i="4"/>
  <c r="BU77" i="4"/>
  <c r="AP78" i="4"/>
  <c r="BB79" i="4"/>
  <c r="AD80" i="4"/>
  <c r="BL81" i="4"/>
  <c r="AL82" i="4"/>
  <c r="BI64" i="4"/>
  <c r="BR64" i="4"/>
  <c r="AE65" i="4"/>
  <c r="AN65" i="4"/>
  <c r="AW65" i="4"/>
  <c r="BF65" i="4"/>
  <c r="BO65" i="4"/>
  <c r="AM66" i="4"/>
  <c r="AV66" i="4"/>
  <c r="BE66" i="4"/>
  <c r="BO66" i="4"/>
  <c r="AD67" i="4"/>
  <c r="AO67" i="4"/>
  <c r="BA67" i="4"/>
  <c r="BN67" i="4"/>
  <c r="AO68" i="4"/>
  <c r="BA68" i="4"/>
  <c r="BN68" i="4"/>
  <c r="AE69" i="4"/>
  <c r="AR69" i="4"/>
  <c r="BH69" i="4"/>
  <c r="AO70" i="4"/>
  <c r="BE70" i="4"/>
  <c r="BT70" i="4"/>
  <c r="AN71" i="4"/>
  <c r="BH71" i="4"/>
  <c r="AT72" i="4"/>
  <c r="BS72" i="4"/>
  <c r="AQ73" i="4"/>
  <c r="BM73" i="4"/>
  <c r="AE74" i="4"/>
  <c r="BC74" i="4"/>
  <c r="AV75" i="4"/>
  <c r="AX76" i="4"/>
  <c r="AZ77" i="4"/>
  <c r="BB78" i="4"/>
  <c r="BJ79" i="4"/>
  <c r="AI80" i="4"/>
  <c r="BG82" i="4"/>
  <c r="AO61" i="4"/>
  <c r="AW61" i="4"/>
  <c r="BE61" i="4"/>
  <c r="BM61" i="4"/>
  <c r="BU61" i="4"/>
  <c r="AH62" i="4"/>
  <c r="AP62" i="4"/>
  <c r="AX62" i="4"/>
  <c r="BF62" i="4"/>
  <c r="BN62" i="4"/>
  <c r="AI63" i="4"/>
  <c r="AQ63" i="4"/>
  <c r="AY63" i="4"/>
  <c r="BG63" i="4"/>
  <c r="BO63" i="4"/>
  <c r="AJ64" i="4"/>
  <c r="AR64" i="4"/>
  <c r="AZ64" i="4"/>
  <c r="BH64" i="4"/>
  <c r="BP64" i="4"/>
  <c r="AK65" i="4"/>
  <c r="AS65" i="4"/>
  <c r="BA65" i="4"/>
  <c r="BI65" i="4"/>
  <c r="BQ65" i="4"/>
  <c r="AD66" i="4"/>
  <c r="AL66" i="4"/>
  <c r="AT66" i="4"/>
  <c r="BB66" i="4"/>
  <c r="BK66" i="4"/>
  <c r="BT66" i="4"/>
  <c r="AH67" i="4"/>
  <c r="AR67" i="4"/>
  <c r="BB67" i="4"/>
  <c r="BM67" i="4"/>
  <c r="AL68" i="4"/>
  <c r="AW68" i="4"/>
  <c r="BG68" i="4"/>
  <c r="BT68" i="4"/>
  <c r="AI69" i="4"/>
  <c r="AW69" i="4"/>
  <c r="BI69" i="4"/>
  <c r="AL70" i="4"/>
  <c r="AZ70" i="4"/>
  <c r="BP70" i="4"/>
  <c r="AF71" i="4"/>
  <c r="AW71" i="4"/>
  <c r="BL71" i="4"/>
  <c r="AE72" i="4"/>
  <c r="AV72" i="4"/>
  <c r="BO72" i="4"/>
  <c r="AL73" i="4"/>
  <c r="BE73" i="4"/>
  <c r="AR74" i="4"/>
  <c r="BL74" i="4"/>
  <c r="AF75" i="4"/>
  <c r="BA75" i="4"/>
  <c r="AZ76" i="4"/>
  <c r="AW77" i="4"/>
  <c r="AR78" i="4"/>
  <c r="BU78" i="4"/>
  <c r="AQ79" i="4"/>
  <c r="BI80" i="4"/>
  <c r="AR81" i="4"/>
  <c r="BU82" i="4"/>
  <c r="BS75" i="4"/>
  <c r="AN76" i="4"/>
  <c r="BO76" i="4"/>
  <c r="AI77" i="4"/>
  <c r="BD77" i="4"/>
  <c r="BA78" i="4"/>
  <c r="AS79" i="4"/>
  <c r="BF80" i="4"/>
  <c r="AL81" i="4"/>
  <c r="BO81" i="4"/>
  <c r="AO82" i="4"/>
  <c r="AQ67" i="4"/>
  <c r="AZ67" i="4"/>
  <c r="BI67" i="4"/>
  <c r="BR67" i="4"/>
  <c r="AG68" i="4"/>
  <c r="AP68" i="4"/>
  <c r="AY68" i="4"/>
  <c r="BH68" i="4"/>
  <c r="BS68" i="4"/>
  <c r="AG69" i="4"/>
  <c r="AQ69" i="4"/>
  <c r="BB69" i="4"/>
  <c r="BP69" i="4"/>
  <c r="AD70" i="4"/>
  <c r="AP70" i="4"/>
  <c r="BA70" i="4"/>
  <c r="BO70" i="4"/>
  <c r="AD71" i="4"/>
  <c r="AQ71" i="4"/>
  <c r="BD71" i="4"/>
  <c r="BS71" i="4"/>
  <c r="AK72" i="4"/>
  <c r="BA72" i="4"/>
  <c r="BR72" i="4"/>
  <c r="AK73" i="4"/>
  <c r="BB73" i="4"/>
  <c r="BS73" i="4"/>
  <c r="AG74" i="4"/>
  <c r="BA74" i="4"/>
  <c r="BS74" i="4"/>
  <c r="AL75" i="4"/>
  <c r="BD75" i="4"/>
  <c r="AO76" i="4"/>
  <c r="BG76" i="4"/>
  <c r="AQ77" i="4"/>
  <c r="BK77" i="4"/>
  <c r="AX78" i="4"/>
  <c r="BM78" i="4"/>
  <c r="AD79" i="4"/>
  <c r="AT79" i="4"/>
  <c r="BU79" i="4"/>
  <c r="AS80" i="4"/>
  <c r="BP80" i="4"/>
  <c r="AS81" i="4"/>
  <c r="BT81" i="4"/>
  <c r="AN82" i="4"/>
  <c r="AR76" i="4"/>
  <c r="BM76" i="4"/>
  <c r="AE77" i="4"/>
  <c r="AV77" i="4"/>
  <c r="BM77" i="4"/>
  <c r="AJ78" i="4"/>
  <c r="AZ78" i="4"/>
  <c r="BQ78" i="4"/>
  <c r="AH79" i="4"/>
  <c r="AZ79" i="4"/>
  <c r="AX80" i="4"/>
  <c r="AZ81" i="4"/>
  <c r="AW82" i="4"/>
  <c r="BO79" i="4"/>
  <c r="AL80" i="4"/>
  <c r="BJ80" i="4"/>
  <c r="AF81" i="4"/>
  <c r="BD81" i="4"/>
  <c r="AY82" i="4"/>
  <c r="BJ66" i="4"/>
  <c r="BR66" i="4"/>
  <c r="AE67" i="4"/>
  <c r="AM67" i="4"/>
  <c r="AU67" i="4"/>
  <c r="BC67" i="4"/>
  <c r="BK67" i="4"/>
  <c r="BS67" i="4"/>
  <c r="AF68" i="4"/>
  <c r="AN68" i="4"/>
  <c r="AV68" i="4"/>
  <c r="BD68" i="4"/>
  <c r="BM68" i="4"/>
  <c r="AJ69" i="4"/>
  <c r="AS69" i="4"/>
  <c r="BE69" i="4"/>
  <c r="BO69" i="4"/>
  <c r="AM70" i="4"/>
  <c r="AX70" i="4"/>
  <c r="BH70" i="4"/>
  <c r="BS70" i="4"/>
  <c r="AG71" i="4"/>
  <c r="AT71" i="4"/>
  <c r="BG71" i="4"/>
  <c r="BR71" i="4"/>
  <c r="AH72" i="4"/>
  <c r="AU72" i="4"/>
  <c r="BI72" i="4"/>
  <c r="AR73" i="4"/>
  <c r="BH73" i="4"/>
  <c r="AN74" i="4"/>
  <c r="BB74" i="4"/>
  <c r="BQ74" i="4"/>
  <c r="AG75" i="4"/>
  <c r="AW75" i="4"/>
  <c r="BM75" i="4"/>
  <c r="AE76" i="4"/>
  <c r="AW76" i="4"/>
  <c r="BL76" i="4"/>
  <c r="AR77" i="4"/>
  <c r="BH77" i="4"/>
  <c r="AQ78" i="4"/>
  <c r="BH78" i="4"/>
  <c r="AO79" i="4"/>
  <c r="BD79" i="4"/>
  <c r="AT80" i="4"/>
  <c r="BN80" i="4"/>
  <c r="AH81" i="4"/>
  <c r="BC81" i="4"/>
  <c r="AS82" i="4"/>
  <c r="AR72" i="4"/>
  <c r="BC72" i="4"/>
  <c r="BP72" i="4"/>
  <c r="AG73" i="4"/>
  <c r="AU73" i="4"/>
  <c r="BI73" i="4"/>
  <c r="BU73" i="4"/>
  <c r="AH74" i="4"/>
  <c r="AX74" i="4"/>
  <c r="BK74" i="4"/>
  <c r="AN75" i="4"/>
  <c r="BC75" i="4"/>
  <c r="BO75" i="4"/>
  <c r="AF76" i="4"/>
  <c r="AV76" i="4"/>
  <c r="BJ76" i="4"/>
  <c r="AM77" i="4"/>
  <c r="BA77" i="4"/>
  <c r="BN77" i="4"/>
  <c r="AG78" i="4"/>
  <c r="AV78" i="4"/>
  <c r="BI78" i="4"/>
  <c r="AK79" i="4"/>
  <c r="BA79" i="4"/>
  <c r="BQ79" i="4"/>
  <c r="AK80" i="4"/>
  <c r="BB80" i="4"/>
  <c r="AQ81" i="4"/>
  <c r="BI81" i="4"/>
  <c r="AT82" i="4"/>
  <c r="BI68" i="4"/>
  <c r="BQ68" i="4"/>
  <c r="AD69" i="4"/>
  <c r="AL69" i="4"/>
  <c r="AT69" i="4"/>
  <c r="BD69" i="4"/>
  <c r="BM69" i="4"/>
  <c r="AJ70" i="4"/>
  <c r="AS70" i="4"/>
  <c r="BB70" i="4"/>
  <c r="BK70" i="4"/>
  <c r="AK71" i="4"/>
  <c r="AU71" i="4"/>
  <c r="BE71" i="4"/>
  <c r="BP71" i="4"/>
  <c r="AD72" i="4"/>
  <c r="AN72" i="4"/>
  <c r="AX72" i="4"/>
  <c r="BK72" i="4"/>
  <c r="AM73" i="4"/>
  <c r="AZ73" i="4"/>
  <c r="BK73" i="4"/>
  <c r="AJ74" i="4"/>
  <c r="AV74" i="4"/>
  <c r="BI74" i="4"/>
  <c r="BT74" i="4"/>
  <c r="AH75" i="4"/>
  <c r="AU75" i="4"/>
  <c r="BF75" i="4"/>
  <c r="BR75" i="4"/>
  <c r="AH76" i="4"/>
  <c r="AU76" i="4"/>
  <c r="BF76" i="4"/>
  <c r="BS76" i="4"/>
  <c r="AH77" i="4"/>
  <c r="AS77" i="4"/>
  <c r="BE77" i="4"/>
  <c r="BQ77" i="4"/>
  <c r="AH78" i="4"/>
  <c r="AT78" i="4"/>
  <c r="BG78" i="4"/>
  <c r="BR78" i="4"/>
  <c r="AG79" i="4"/>
  <c r="AR79" i="4"/>
  <c r="BE79" i="4"/>
  <c r="AM80" i="4"/>
  <c r="BC80" i="4"/>
  <c r="BU80" i="4"/>
  <c r="AM81" i="4"/>
  <c r="BB81" i="4"/>
  <c r="BR81" i="4"/>
  <c r="AK82" i="4"/>
  <c r="AZ82" i="4"/>
  <c r="BC82" i="4"/>
  <c r="BL82" i="4"/>
  <c r="AU69" i="4"/>
  <c r="BC69" i="4"/>
  <c r="BK69" i="4"/>
  <c r="BS69" i="4"/>
  <c r="AF70" i="4"/>
  <c r="AN70" i="4"/>
  <c r="AV70" i="4"/>
  <c r="BD70" i="4"/>
  <c r="BL70" i="4"/>
  <c r="AJ71" i="4"/>
  <c r="AS71" i="4"/>
  <c r="BB71" i="4"/>
  <c r="BK71" i="4"/>
  <c r="BT71" i="4"/>
  <c r="AG72" i="4"/>
  <c r="AP72" i="4"/>
  <c r="AZ72" i="4"/>
  <c r="BJ72" i="4"/>
  <c r="BT72" i="4"/>
  <c r="AJ73" i="4"/>
  <c r="AT73" i="4"/>
  <c r="BD73" i="4"/>
  <c r="BO73" i="4"/>
  <c r="AM74" i="4"/>
  <c r="AW74" i="4"/>
  <c r="BH74" i="4"/>
  <c r="BR74" i="4"/>
  <c r="AE75" i="4"/>
  <c r="AO75" i="4"/>
  <c r="AY75" i="4"/>
  <c r="BJ75" i="4"/>
  <c r="BU75" i="4"/>
  <c r="AI76" i="4"/>
  <c r="AT76" i="4"/>
  <c r="BD76" i="4"/>
  <c r="BN76" i="4"/>
  <c r="AN77" i="4"/>
  <c r="AY77" i="4"/>
  <c r="BI77" i="4"/>
  <c r="BT77" i="4"/>
  <c r="AI78" i="4"/>
  <c r="AS78" i="4"/>
  <c r="BD78" i="4"/>
  <c r="BN78" i="4"/>
  <c r="AM79" i="4"/>
  <c r="AY79" i="4"/>
  <c r="BL79" i="4"/>
  <c r="AR80" i="4"/>
  <c r="BE80" i="4"/>
  <c r="BR80" i="4"/>
  <c r="AJ81" i="4"/>
  <c r="AY81" i="4"/>
  <c r="BK81" i="4"/>
  <c r="AR82" i="4"/>
  <c r="BD82" i="4"/>
  <c r="BI82" i="4"/>
  <c r="BP82" i="4"/>
  <c r="BM70" i="4"/>
  <c r="BU70" i="4"/>
  <c r="AH71" i="4"/>
  <c r="AP71" i="4"/>
  <c r="AX71" i="4"/>
  <c r="BF71" i="4"/>
  <c r="BN71" i="4"/>
  <c r="AI72" i="4"/>
  <c r="AQ72" i="4"/>
  <c r="AY72" i="4"/>
  <c r="BH72" i="4"/>
  <c r="BQ72" i="4"/>
  <c r="AE73" i="4"/>
  <c r="AN73" i="4"/>
  <c r="AW73" i="4"/>
  <c r="BG73" i="4"/>
  <c r="BP73" i="4"/>
  <c r="AL74" i="4"/>
  <c r="AU74" i="4"/>
  <c r="BD74" i="4"/>
  <c r="BM74" i="4"/>
  <c r="AI75" i="4"/>
  <c r="AS75" i="4"/>
  <c r="BB75" i="4"/>
  <c r="BK75" i="4"/>
  <c r="BT75" i="4"/>
  <c r="AG76" i="4"/>
  <c r="AP76" i="4"/>
  <c r="AY76" i="4"/>
  <c r="BH76" i="4"/>
  <c r="BR76" i="4"/>
  <c r="AF77" i="4"/>
  <c r="AO77" i="4"/>
  <c r="AX77" i="4"/>
  <c r="BG77" i="4"/>
  <c r="BP77" i="4"/>
  <c r="AD78" i="4"/>
  <c r="AN78" i="4"/>
  <c r="AW78" i="4"/>
  <c r="BF78" i="4"/>
  <c r="BO78" i="4"/>
  <c r="AL79" i="4"/>
  <c r="AV79" i="4"/>
  <c r="BG79" i="4"/>
  <c r="BT79" i="4"/>
  <c r="AJ80" i="4"/>
  <c r="AU80" i="4"/>
  <c r="BG80" i="4"/>
  <c r="BS80" i="4"/>
  <c r="AI81" i="4"/>
  <c r="AT81" i="4"/>
  <c r="BH81" i="4"/>
  <c r="BS81" i="4"/>
  <c r="AJ82" i="4"/>
  <c r="AU82" i="4"/>
  <c r="BH82" i="4"/>
  <c r="BJ82" i="4"/>
  <c r="BE72" i="4"/>
  <c r="BM72" i="4"/>
  <c r="BU72" i="4"/>
  <c r="AH73" i="4"/>
  <c r="AP73" i="4"/>
  <c r="AX73" i="4"/>
  <c r="BF73" i="4"/>
  <c r="BN73" i="4"/>
  <c r="AI74" i="4"/>
  <c r="AQ74" i="4"/>
  <c r="AY74" i="4"/>
  <c r="BG74" i="4"/>
  <c r="BO74" i="4"/>
  <c r="AJ75" i="4"/>
  <c r="AR75" i="4"/>
  <c r="AZ75" i="4"/>
  <c r="BH75" i="4"/>
  <c r="BP75" i="4"/>
  <c r="AK76" i="4"/>
  <c r="AS76" i="4"/>
  <c r="BA76" i="4"/>
  <c r="BI76" i="4"/>
  <c r="BQ76" i="4"/>
  <c r="AD77" i="4"/>
  <c r="AL77" i="4"/>
  <c r="AT77" i="4"/>
  <c r="BB77" i="4"/>
  <c r="BJ77" i="4"/>
  <c r="BR77" i="4"/>
  <c r="AE78" i="4"/>
  <c r="AM78" i="4"/>
  <c r="AU78" i="4"/>
  <c r="BC78" i="4"/>
  <c r="BK78" i="4"/>
  <c r="BS78" i="4"/>
  <c r="AF79" i="4"/>
  <c r="AN79" i="4"/>
  <c r="AW79" i="4"/>
  <c r="BF79" i="4"/>
  <c r="BP79" i="4"/>
  <c r="AE80" i="4"/>
  <c r="AQ80" i="4"/>
  <c r="BA80" i="4"/>
  <c r="BK80" i="4"/>
  <c r="AK81" i="4"/>
  <c r="AU81" i="4"/>
  <c r="BF81" i="4"/>
  <c r="BQ81" i="4"/>
  <c r="AF82" i="4"/>
  <c r="AQ82" i="4"/>
  <c r="BA82" i="4"/>
  <c r="BK82" i="4"/>
  <c r="BM82" i="4"/>
  <c r="BR82" i="4"/>
  <c r="BQ82" i="4"/>
  <c r="BS82" i="4"/>
  <c r="BI79" i="4"/>
  <c r="BR79" i="4"/>
  <c r="AG80" i="4"/>
  <c r="AP80" i="4"/>
  <c r="AY80" i="4"/>
  <c r="BH80" i="4"/>
  <c r="BQ80" i="4"/>
  <c r="AE81" i="4"/>
  <c r="AN81" i="4"/>
  <c r="AX81" i="4"/>
  <c r="BG81" i="4"/>
  <c r="BP81" i="4"/>
  <c r="AD82" i="4"/>
  <c r="AM82" i="4"/>
  <c r="AV82" i="4"/>
  <c r="BE82" i="4"/>
  <c r="AU79" i="4"/>
  <c r="BC79" i="4"/>
  <c r="BK79" i="4"/>
  <c r="BS79" i="4"/>
  <c r="AF80" i="4"/>
  <c r="AN80" i="4"/>
  <c r="AV80" i="4"/>
  <c r="BD80" i="4"/>
  <c r="BL80" i="4"/>
  <c r="BT80" i="4"/>
  <c r="AG81" i="4"/>
  <c r="AO81" i="4"/>
  <c r="AW81" i="4"/>
  <c r="BE81" i="4"/>
  <c r="BM81" i="4"/>
  <c r="BU81" i="4"/>
  <c r="AH82" i="4"/>
  <c r="AP82" i="4"/>
  <c r="AX82" i="4"/>
  <c r="BF82" i="4"/>
  <c r="AA51" i="4"/>
  <c r="Z51" i="4"/>
  <c r="AA50" i="4"/>
  <c r="Z50" i="4"/>
  <c r="AB51" i="4"/>
  <c r="AB53" i="4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BC82" i="3"/>
  <c r="AU82" i="3"/>
  <c r="AT82" i="3"/>
  <c r="AM82" i="3"/>
  <c r="AC82" i="3"/>
  <c r="AB82" i="3"/>
  <c r="AA82" i="3"/>
  <c r="BN81" i="3"/>
  <c r="AY81" i="3"/>
  <c r="AW81" i="3"/>
  <c r="AP81" i="3"/>
  <c r="AC81" i="3"/>
  <c r="AB81" i="3"/>
  <c r="AA81" i="3"/>
  <c r="BU80" i="3"/>
  <c r="BO80" i="3"/>
  <c r="BL80" i="3"/>
  <c r="BK80" i="3"/>
  <c r="AS80" i="3"/>
  <c r="AM80" i="3"/>
  <c r="AK80" i="3"/>
  <c r="AJ80" i="3"/>
  <c r="AC80" i="3"/>
  <c r="AB80" i="3"/>
  <c r="AA80" i="3"/>
  <c r="BU79" i="3"/>
  <c r="BO79" i="3"/>
  <c r="BM79" i="3"/>
  <c r="AY79" i="3"/>
  <c r="AW79" i="3"/>
  <c r="AP79" i="3"/>
  <c r="AO79" i="3"/>
  <c r="AC79" i="3"/>
  <c r="AB79" i="3"/>
  <c r="AA79" i="3"/>
  <c r="BR78" i="3"/>
  <c r="BE78" i="3"/>
  <c r="BC78" i="3"/>
  <c r="AZ78" i="3"/>
  <c r="AT78" i="3"/>
  <c r="AG78" i="3"/>
  <c r="AD78" i="3"/>
  <c r="AC78" i="3"/>
  <c r="AB78" i="3"/>
  <c r="AA78" i="3"/>
  <c r="BP77" i="3"/>
  <c r="BJ77" i="3"/>
  <c r="BI77" i="3"/>
  <c r="BF77" i="3"/>
  <c r="AR77" i="3"/>
  <c r="AL77" i="3"/>
  <c r="AJ77" i="3"/>
  <c r="AH77" i="3"/>
  <c r="AC77" i="3"/>
  <c r="AB77" i="3"/>
  <c r="AA77" i="3"/>
  <c r="BU76" i="3"/>
  <c r="BQ76" i="3"/>
  <c r="BG76" i="3"/>
  <c r="BF76" i="3"/>
  <c r="BC76" i="3"/>
  <c r="BA76" i="3"/>
  <c r="AP76" i="3"/>
  <c r="AO76" i="3"/>
  <c r="AN76" i="3"/>
  <c r="AJ76" i="3"/>
  <c r="AC76" i="3"/>
  <c r="AB76" i="3"/>
  <c r="AA76" i="3"/>
  <c r="BL75" i="3"/>
  <c r="BK75" i="3"/>
  <c r="BI75" i="3"/>
  <c r="BG75" i="3"/>
  <c r="AX75" i="3"/>
  <c r="AT75" i="3"/>
  <c r="AS75" i="3"/>
  <c r="AQ75" i="3"/>
  <c r="AF75" i="3"/>
  <c r="AE75" i="3"/>
  <c r="AC75" i="3"/>
  <c r="AB75" i="3"/>
  <c r="AA75" i="3"/>
  <c r="BR74" i="3"/>
  <c r="BN74" i="3"/>
  <c r="BM74" i="3"/>
  <c r="BL74" i="3"/>
  <c r="BA74" i="3"/>
  <c r="AY74" i="3"/>
  <c r="AV74" i="3"/>
  <c r="AU74" i="3"/>
  <c r="AK74" i="3"/>
  <c r="AH74" i="3"/>
  <c r="AG74" i="3"/>
  <c r="AD74" i="3"/>
  <c r="AC74" i="3"/>
  <c r="AB74" i="3"/>
  <c r="AA74" i="3"/>
  <c r="BT73" i="3"/>
  <c r="BR73" i="3"/>
  <c r="BG73" i="3"/>
  <c r="BF73" i="3"/>
  <c r="BE73" i="3"/>
  <c r="BA73" i="3"/>
  <c r="AR73" i="3"/>
  <c r="AO73" i="3"/>
  <c r="AN73" i="3"/>
  <c r="AL73" i="3"/>
  <c r="AC73" i="3"/>
  <c r="AB73" i="3"/>
  <c r="AA73" i="3"/>
  <c r="BU72" i="3"/>
  <c r="BK72" i="3"/>
  <c r="BJ72" i="3"/>
  <c r="BH72" i="3"/>
  <c r="BE72" i="3"/>
  <c r="AV72" i="3"/>
  <c r="AS72" i="3"/>
  <c r="AR72" i="3"/>
  <c r="AP72" i="3"/>
  <c r="AG72" i="3"/>
  <c r="AF72" i="3"/>
  <c r="AC72" i="3"/>
  <c r="AB72" i="3"/>
  <c r="AA72" i="3"/>
  <c r="BS71" i="3"/>
  <c r="BR71" i="3"/>
  <c r="BQ71" i="3"/>
  <c r="BO71" i="3"/>
  <c r="BH71" i="3"/>
  <c r="BE71" i="3"/>
  <c r="BD71" i="3"/>
  <c r="BC71" i="3"/>
  <c r="AU71" i="3"/>
  <c r="AT71" i="3"/>
  <c r="AR71" i="3"/>
  <c r="AQ71" i="3"/>
  <c r="AI71" i="3"/>
  <c r="AG71" i="3"/>
  <c r="AF71" i="3"/>
  <c r="AD71" i="3"/>
  <c r="AC71" i="3"/>
  <c r="AB71" i="3"/>
  <c r="AA71" i="3"/>
  <c r="BT70" i="3"/>
  <c r="BS70" i="3"/>
  <c r="BK70" i="3"/>
  <c r="BJ70" i="3"/>
  <c r="BH70" i="3"/>
  <c r="BF70" i="3"/>
  <c r="AZ70" i="3"/>
  <c r="AY70" i="3"/>
  <c r="AW70" i="3"/>
  <c r="AV70" i="3"/>
  <c r="AU70" i="3"/>
  <c r="AN70" i="3"/>
  <c r="AM70" i="3"/>
  <c r="AL70" i="3"/>
  <c r="AI70" i="3"/>
  <c r="AH70" i="3"/>
  <c r="AC70" i="3"/>
  <c r="AB70" i="3"/>
  <c r="AA70" i="3"/>
  <c r="BQ69" i="3"/>
  <c r="BP69" i="3"/>
  <c r="BO69" i="3"/>
  <c r="BM69" i="3"/>
  <c r="BK69" i="3"/>
  <c r="BF69" i="3"/>
  <c r="BC69" i="3"/>
  <c r="BB69" i="3"/>
  <c r="BA69" i="3"/>
  <c r="AY69" i="3"/>
  <c r="AW69" i="3"/>
  <c r="AT69" i="3"/>
  <c r="AS69" i="3"/>
  <c r="AR69" i="3"/>
  <c r="AP69" i="3"/>
  <c r="AO69" i="3"/>
  <c r="AM69" i="3"/>
  <c r="AJ69" i="3"/>
  <c r="AI69" i="3"/>
  <c r="AG69" i="3"/>
  <c r="AE69" i="3"/>
  <c r="AD69" i="3"/>
  <c r="AC69" i="3"/>
  <c r="AB69" i="3"/>
  <c r="AA69" i="3"/>
  <c r="BU68" i="3"/>
  <c r="BS68" i="3"/>
  <c r="BR68" i="3"/>
  <c r="BQ68" i="3"/>
  <c r="BN68" i="3"/>
  <c r="BM68" i="3"/>
  <c r="BK68" i="3"/>
  <c r="BJ68" i="3"/>
  <c r="BI68" i="3"/>
  <c r="BG68" i="3"/>
  <c r="BF68" i="3"/>
  <c r="BC68" i="3"/>
  <c r="BB68" i="3"/>
  <c r="BA68" i="3"/>
  <c r="AY68" i="3"/>
  <c r="AX68" i="3"/>
  <c r="AW68" i="3"/>
  <c r="AU68" i="3"/>
  <c r="AS68" i="3"/>
  <c r="AQ68" i="3"/>
  <c r="AP68" i="3"/>
  <c r="AO68" i="3"/>
  <c r="AM68" i="3"/>
  <c r="AL68" i="3"/>
  <c r="AK68" i="3"/>
  <c r="AH68" i="3"/>
  <c r="AG68" i="3"/>
  <c r="AE68" i="3"/>
  <c r="AD68" i="3"/>
  <c r="AC68" i="3"/>
  <c r="AB68" i="3"/>
  <c r="AA68" i="3"/>
  <c r="BU67" i="3"/>
  <c r="BT67" i="3"/>
  <c r="BR67" i="3"/>
  <c r="BQ67" i="3"/>
  <c r="BP67" i="3"/>
  <c r="BM67" i="3"/>
  <c r="BL67" i="3"/>
  <c r="BJ67" i="3"/>
  <c r="BI67" i="3"/>
  <c r="BH67" i="3"/>
  <c r="BF67" i="3"/>
  <c r="BE67" i="3"/>
  <c r="BB67" i="3"/>
  <c r="BA67" i="3"/>
  <c r="AZ67" i="3"/>
  <c r="AX67" i="3"/>
  <c r="AW67" i="3"/>
  <c r="AV67" i="3"/>
  <c r="AT67" i="3"/>
  <c r="AR67" i="3"/>
  <c r="AP67" i="3"/>
  <c r="AO67" i="3"/>
  <c r="AN67" i="3"/>
  <c r="AL67" i="3"/>
  <c r="AK67" i="3"/>
  <c r="AJ67" i="3"/>
  <c r="AG67" i="3"/>
  <c r="AF67" i="3"/>
  <c r="AD67" i="3"/>
  <c r="AC67" i="3"/>
  <c r="AB67" i="3"/>
  <c r="AA67" i="3"/>
  <c r="BU66" i="3"/>
  <c r="BT66" i="3"/>
  <c r="BS66" i="3"/>
  <c r="BQ66" i="3"/>
  <c r="BP66" i="3"/>
  <c r="BO66" i="3"/>
  <c r="BL66" i="3"/>
  <c r="BK66" i="3"/>
  <c r="BI66" i="3"/>
  <c r="BH66" i="3"/>
  <c r="BG66" i="3"/>
  <c r="BE66" i="3"/>
  <c r="BD66" i="3"/>
  <c r="BA66" i="3"/>
  <c r="AZ66" i="3"/>
  <c r="AY66" i="3"/>
  <c r="AW66" i="3"/>
  <c r="AV66" i="3"/>
  <c r="AU66" i="3"/>
  <c r="AS66" i="3"/>
  <c r="AQ66" i="3"/>
  <c r="AO66" i="3"/>
  <c r="AN66" i="3"/>
  <c r="AM66" i="3"/>
  <c r="AK66" i="3"/>
  <c r="AJ66" i="3"/>
  <c r="AI66" i="3"/>
  <c r="AF66" i="3"/>
  <c r="AE66" i="3"/>
  <c r="AC66" i="3"/>
  <c r="AB66" i="3"/>
  <c r="AA66" i="3"/>
  <c r="BT65" i="3"/>
  <c r="BS65" i="3"/>
  <c r="BR65" i="3"/>
  <c r="BP65" i="3"/>
  <c r="BO65" i="3"/>
  <c r="BN65" i="3"/>
  <c r="BL65" i="3"/>
  <c r="BJ65" i="3"/>
  <c r="BH65" i="3"/>
  <c r="BG65" i="3"/>
  <c r="BF65" i="3"/>
  <c r="BD65" i="3"/>
  <c r="BC65" i="3"/>
  <c r="BB65" i="3"/>
  <c r="AY65" i="3"/>
  <c r="AX65" i="3"/>
  <c r="AV65" i="3"/>
  <c r="AU65" i="3"/>
  <c r="AT65" i="3"/>
  <c r="AR65" i="3"/>
  <c r="AQ65" i="3"/>
  <c r="AN65" i="3"/>
  <c r="AM65" i="3"/>
  <c r="AL65" i="3"/>
  <c r="AJ65" i="3"/>
  <c r="AI65" i="3"/>
  <c r="AH65" i="3"/>
  <c r="AF65" i="3"/>
  <c r="AD65" i="3"/>
  <c r="AC65" i="3"/>
  <c r="AB65" i="3"/>
  <c r="AA65" i="3"/>
  <c r="BS64" i="3"/>
  <c r="BR64" i="3"/>
  <c r="BQ64" i="3"/>
  <c r="BO64" i="3"/>
  <c r="BN64" i="3"/>
  <c r="BM64" i="3"/>
  <c r="BK64" i="3"/>
  <c r="BI64" i="3"/>
  <c r="BH64" i="3"/>
  <c r="BG64" i="3"/>
  <c r="BF64" i="3"/>
  <c r="BE64" i="3"/>
  <c r="BC64" i="3"/>
  <c r="BB64" i="3"/>
  <c r="AZ64" i="3"/>
  <c r="AY64" i="3"/>
  <c r="AX64" i="3"/>
  <c r="AW64" i="3"/>
  <c r="AU64" i="3"/>
  <c r="AT64" i="3"/>
  <c r="AS64" i="3"/>
  <c r="AQ64" i="3"/>
  <c r="AP64" i="3"/>
  <c r="AO64" i="3"/>
  <c r="AM64" i="3"/>
  <c r="AL64" i="3"/>
  <c r="AK64" i="3"/>
  <c r="AJ64" i="3"/>
  <c r="AH64" i="3"/>
  <c r="AG64" i="3"/>
  <c r="AE64" i="3"/>
  <c r="AD64" i="3"/>
  <c r="AC64" i="3"/>
  <c r="AB64" i="3"/>
  <c r="AA64" i="3"/>
  <c r="BU63" i="3"/>
  <c r="BT63" i="3"/>
  <c r="BS63" i="3"/>
  <c r="BR63" i="3"/>
  <c r="BQ63" i="3"/>
  <c r="BN63" i="3"/>
  <c r="BM63" i="3"/>
  <c r="BL63" i="3"/>
  <c r="BK63" i="3"/>
  <c r="BJ63" i="3"/>
  <c r="BI63" i="3"/>
  <c r="BH63" i="3"/>
  <c r="BE63" i="3"/>
  <c r="BD63" i="3"/>
  <c r="BC63" i="3"/>
  <c r="BB63" i="3"/>
  <c r="BA63" i="3"/>
  <c r="AZ63" i="3"/>
  <c r="AX63" i="3"/>
  <c r="AV63" i="3"/>
  <c r="AU63" i="3"/>
  <c r="AT63" i="3"/>
  <c r="AS63" i="3"/>
  <c r="AR63" i="3"/>
  <c r="AP63" i="3"/>
  <c r="AO63" i="3"/>
  <c r="AM63" i="3"/>
  <c r="AL63" i="3"/>
  <c r="AK63" i="3"/>
  <c r="AJ63" i="3"/>
  <c r="AH63" i="3"/>
  <c r="AG63" i="3"/>
  <c r="AF63" i="3"/>
  <c r="AD63" i="3"/>
  <c r="AC63" i="3"/>
  <c r="AB63" i="3"/>
  <c r="AA63" i="3"/>
  <c r="BU62" i="3"/>
  <c r="BT62" i="3"/>
  <c r="BS62" i="3"/>
  <c r="BQ62" i="3"/>
  <c r="BP62" i="3"/>
  <c r="BO62" i="3"/>
  <c r="BN62" i="3"/>
  <c r="BL62" i="3"/>
  <c r="BK62" i="3"/>
  <c r="BI62" i="3"/>
  <c r="BH62" i="3"/>
  <c r="BG62" i="3"/>
  <c r="BF62" i="3"/>
  <c r="BE62" i="3"/>
  <c r="BC62" i="3"/>
  <c r="BA62" i="3"/>
  <c r="AZ62" i="3"/>
  <c r="AY62" i="3"/>
  <c r="AX62" i="3"/>
  <c r="AW62" i="3"/>
  <c r="AV62" i="3"/>
  <c r="AT62" i="3"/>
  <c r="AS62" i="3"/>
  <c r="AR62" i="3"/>
  <c r="AQ62" i="3"/>
  <c r="AP62" i="3"/>
  <c r="AO62" i="3"/>
  <c r="AN62" i="3"/>
  <c r="AL62" i="3"/>
  <c r="AK62" i="3"/>
  <c r="AJ62" i="3"/>
  <c r="AI62" i="3"/>
  <c r="AH62" i="3"/>
  <c r="AG62" i="3"/>
  <c r="AF62" i="3"/>
  <c r="AD62" i="3"/>
  <c r="AC62" i="3"/>
  <c r="AB62" i="3"/>
  <c r="AA62" i="3"/>
  <c r="BU61" i="3"/>
  <c r="BT61" i="3"/>
  <c r="BS61" i="3"/>
  <c r="BR61" i="3"/>
  <c r="BQ61" i="3"/>
  <c r="BP61" i="3"/>
  <c r="BO61" i="3"/>
  <c r="BM61" i="3"/>
  <c r="BL61" i="3"/>
  <c r="BK61" i="3"/>
  <c r="BJ61" i="3"/>
  <c r="BI61" i="3"/>
  <c r="BH61" i="3"/>
  <c r="BG61" i="3"/>
  <c r="BE61" i="3"/>
  <c r="BD61" i="3"/>
  <c r="BC61" i="3"/>
  <c r="BB61" i="3"/>
  <c r="BA61" i="3"/>
  <c r="AZ61" i="3"/>
  <c r="AY61" i="3"/>
  <c r="AW61" i="3"/>
  <c r="AV61" i="3"/>
  <c r="AU61" i="3"/>
  <c r="AT61" i="3"/>
  <c r="AS61" i="3"/>
  <c r="AR61" i="3"/>
  <c r="AQ61" i="3"/>
  <c r="AO61" i="3"/>
  <c r="AN61" i="3"/>
  <c r="AM61" i="3"/>
  <c r="AL61" i="3"/>
  <c r="AK61" i="3"/>
  <c r="AJ61" i="3"/>
  <c r="AI61" i="3"/>
  <c r="AG61" i="3"/>
  <c r="AF61" i="3"/>
  <c r="AE61" i="3"/>
  <c r="AD61" i="3"/>
  <c r="AC61" i="3"/>
  <c r="AB61" i="3"/>
  <c r="AA61" i="3"/>
  <c r="BU60" i="3"/>
  <c r="BT60" i="3"/>
  <c r="BS60" i="3"/>
  <c r="BR60" i="3"/>
  <c r="BP60" i="3"/>
  <c r="BO60" i="3"/>
  <c r="BN60" i="3"/>
  <c r="BM60" i="3"/>
  <c r="BL60" i="3"/>
  <c r="BK60" i="3"/>
  <c r="BJ60" i="3"/>
  <c r="BH60" i="3"/>
  <c r="BG60" i="3"/>
  <c r="BF60" i="3"/>
  <c r="BE60" i="3"/>
  <c r="BD60" i="3"/>
  <c r="BC60" i="3"/>
  <c r="BB60" i="3"/>
  <c r="AZ60" i="3"/>
  <c r="AY60" i="3"/>
  <c r="AX60" i="3"/>
  <c r="AW60" i="3"/>
  <c r="AV60" i="3"/>
  <c r="AU60" i="3"/>
  <c r="AT60" i="3"/>
  <c r="AR60" i="3"/>
  <c r="AQ60" i="3"/>
  <c r="AP60" i="3"/>
  <c r="AO60" i="3"/>
  <c r="AN60" i="3"/>
  <c r="AM60" i="3"/>
  <c r="AL60" i="3"/>
  <c r="AJ60" i="3"/>
  <c r="AI60" i="3"/>
  <c r="AH60" i="3"/>
  <c r="AG60" i="3"/>
  <c r="AF60" i="3"/>
  <c r="AE60" i="3"/>
  <c r="AD60" i="3"/>
  <c r="AC60" i="3"/>
  <c r="AB60" i="3"/>
  <c r="AA60" i="3"/>
  <c r="BU59" i="3"/>
  <c r="BS59" i="3"/>
  <c r="BR59" i="3"/>
  <c r="BQ59" i="3"/>
  <c r="BP59" i="3"/>
  <c r="BO59" i="3"/>
  <c r="BN59" i="3"/>
  <c r="BM59" i="3"/>
  <c r="BK59" i="3"/>
  <c r="BJ59" i="3"/>
  <c r="BI59" i="3"/>
  <c r="BH59" i="3"/>
  <c r="BG59" i="3"/>
  <c r="BF59" i="3"/>
  <c r="BE59" i="3"/>
  <c r="BC59" i="3"/>
  <c r="BB59" i="3"/>
  <c r="BA59" i="3"/>
  <c r="AZ59" i="3"/>
  <c r="AY59" i="3"/>
  <c r="AX59" i="3"/>
  <c r="AW59" i="3"/>
  <c r="AU59" i="3"/>
  <c r="AT59" i="3"/>
  <c r="AS59" i="3"/>
  <c r="AR59" i="3"/>
  <c r="AQ59" i="3"/>
  <c r="AP59" i="3"/>
  <c r="AO59" i="3"/>
  <c r="AM59" i="3"/>
  <c r="AL59" i="3"/>
  <c r="AK59" i="3"/>
  <c r="AJ59" i="3"/>
  <c r="AI59" i="3"/>
  <c r="AH59" i="3"/>
  <c r="AG59" i="3"/>
  <c r="AE59" i="3"/>
  <c r="AD59" i="3"/>
  <c r="AC59" i="3"/>
  <c r="AB59" i="3"/>
  <c r="AA59" i="3"/>
  <c r="BU58" i="3"/>
  <c r="BT58" i="3"/>
  <c r="BS58" i="3"/>
  <c r="BR58" i="3"/>
  <c r="BQ58" i="3"/>
  <c r="BP58" i="3"/>
  <c r="BN58" i="3"/>
  <c r="BM58" i="3"/>
  <c r="BL58" i="3"/>
  <c r="BK58" i="3"/>
  <c r="BJ58" i="3"/>
  <c r="BI58" i="3"/>
  <c r="BH58" i="3"/>
  <c r="BF58" i="3"/>
  <c r="BE58" i="3"/>
  <c r="BD58" i="3"/>
  <c r="BC58" i="3"/>
  <c r="BB58" i="3"/>
  <c r="BA58" i="3"/>
  <c r="AZ58" i="3"/>
  <c r="AX58" i="3"/>
  <c r="AW58" i="3"/>
  <c r="AV58" i="3"/>
  <c r="AU58" i="3"/>
  <c r="AT58" i="3"/>
  <c r="AS58" i="3"/>
  <c r="AR58" i="3"/>
  <c r="AP58" i="3"/>
  <c r="AO58" i="3"/>
  <c r="AN58" i="3"/>
  <c r="AM58" i="3"/>
  <c r="AL58" i="3"/>
  <c r="AK58" i="3"/>
  <c r="AJ58" i="3"/>
  <c r="AH58" i="3"/>
  <c r="AG58" i="3"/>
  <c r="AF58" i="3"/>
  <c r="AE58" i="3"/>
  <c r="AD58" i="3"/>
  <c r="AC58" i="3"/>
  <c r="AB58" i="3"/>
  <c r="AA58" i="3"/>
  <c r="V46" i="3"/>
  <c r="U46" i="3"/>
  <c r="R46" i="3"/>
  <c r="Q46" i="3"/>
  <c r="N46" i="3"/>
  <c r="M46" i="3"/>
  <c r="S3" i="3"/>
  <c r="AA45" i="3"/>
  <c r="W45" i="3"/>
  <c r="V45" i="3"/>
  <c r="U45" i="3"/>
  <c r="S45" i="3"/>
  <c r="R45" i="3"/>
  <c r="Q45" i="3"/>
  <c r="O45" i="3"/>
  <c r="N45" i="3"/>
  <c r="M45" i="3"/>
  <c r="W3" i="3"/>
  <c r="AA44" i="3"/>
  <c r="W44" i="3"/>
  <c r="V44" i="3"/>
  <c r="U44" i="3"/>
  <c r="S44" i="3"/>
  <c r="R44" i="3"/>
  <c r="Q44" i="3"/>
  <c r="O44" i="3"/>
  <c r="N44" i="3"/>
  <c r="M44" i="3"/>
  <c r="W43" i="3"/>
  <c r="V43" i="3"/>
  <c r="U43" i="3"/>
  <c r="S43" i="3"/>
  <c r="R43" i="3"/>
  <c r="Q43" i="3"/>
  <c r="O43" i="3"/>
  <c r="N43" i="3"/>
  <c r="M43" i="3"/>
  <c r="W42" i="3"/>
  <c r="V42" i="3"/>
  <c r="U42" i="3"/>
  <c r="S42" i="3"/>
  <c r="R42" i="3"/>
  <c r="Q42" i="3"/>
  <c r="O42" i="3"/>
  <c r="N42" i="3"/>
  <c r="M42" i="3"/>
  <c r="W41" i="3"/>
  <c r="V41" i="3"/>
  <c r="U41" i="3"/>
  <c r="S41" i="3"/>
  <c r="R41" i="3"/>
  <c r="Q41" i="3"/>
  <c r="O41" i="3"/>
  <c r="N41" i="3"/>
  <c r="M41" i="3"/>
  <c r="W40" i="3"/>
  <c r="V40" i="3"/>
  <c r="U40" i="3"/>
  <c r="S40" i="3"/>
  <c r="R40" i="3"/>
  <c r="Q40" i="3"/>
  <c r="O40" i="3"/>
  <c r="N40" i="3"/>
  <c r="M40" i="3"/>
  <c r="W39" i="3"/>
  <c r="V39" i="3"/>
  <c r="U39" i="3"/>
  <c r="S39" i="3"/>
  <c r="R39" i="3"/>
  <c r="Q39" i="3"/>
  <c r="O39" i="3"/>
  <c r="N39" i="3"/>
  <c r="M39" i="3"/>
  <c r="W38" i="3"/>
  <c r="V38" i="3"/>
  <c r="U38" i="3"/>
  <c r="S38" i="3"/>
  <c r="R38" i="3"/>
  <c r="Q38" i="3"/>
  <c r="O38" i="3"/>
  <c r="N38" i="3"/>
  <c r="M38" i="3"/>
  <c r="W37" i="3"/>
  <c r="V37" i="3"/>
  <c r="U37" i="3"/>
  <c r="S37" i="3"/>
  <c r="R37" i="3"/>
  <c r="Q37" i="3"/>
  <c r="O37" i="3"/>
  <c r="N37" i="3"/>
  <c r="M37" i="3"/>
  <c r="W36" i="3"/>
  <c r="V36" i="3"/>
  <c r="U36" i="3"/>
  <c r="S36" i="3"/>
  <c r="R36" i="3"/>
  <c r="Q36" i="3"/>
  <c r="O36" i="3"/>
  <c r="N36" i="3"/>
  <c r="M36" i="3"/>
  <c r="W35" i="3"/>
  <c r="V35" i="3"/>
  <c r="U35" i="3"/>
  <c r="S35" i="3"/>
  <c r="R35" i="3"/>
  <c r="Q35" i="3"/>
  <c r="O35" i="3"/>
  <c r="N35" i="3"/>
  <c r="M35" i="3"/>
  <c r="W34" i="3"/>
  <c r="V34" i="3"/>
  <c r="U34" i="3"/>
  <c r="S34" i="3"/>
  <c r="R34" i="3"/>
  <c r="Q34" i="3"/>
  <c r="O34" i="3"/>
  <c r="N34" i="3"/>
  <c r="M34" i="3"/>
  <c r="W33" i="3"/>
  <c r="V33" i="3"/>
  <c r="U33" i="3"/>
  <c r="S33" i="3"/>
  <c r="R33" i="3"/>
  <c r="Q33" i="3"/>
  <c r="O33" i="3"/>
  <c r="N33" i="3"/>
  <c r="M33" i="3"/>
  <c r="W32" i="3"/>
  <c r="V32" i="3"/>
  <c r="U32" i="3"/>
  <c r="S32" i="3"/>
  <c r="R32" i="3"/>
  <c r="Q32" i="3"/>
  <c r="O32" i="3"/>
  <c r="N32" i="3"/>
  <c r="M32" i="3"/>
  <c r="W31" i="3"/>
  <c r="V31" i="3"/>
  <c r="U31" i="3"/>
  <c r="S31" i="3"/>
  <c r="R31" i="3"/>
  <c r="Q31" i="3"/>
  <c r="O31" i="3"/>
  <c r="N31" i="3"/>
  <c r="M31" i="3"/>
  <c r="W30" i="3"/>
  <c r="V30" i="3"/>
  <c r="U30" i="3"/>
  <c r="S30" i="3"/>
  <c r="R30" i="3"/>
  <c r="Q30" i="3"/>
  <c r="O30" i="3"/>
  <c r="N30" i="3"/>
  <c r="M30" i="3"/>
  <c r="W29" i="3"/>
  <c r="V29" i="3"/>
  <c r="U29" i="3"/>
  <c r="S29" i="3"/>
  <c r="R29" i="3"/>
  <c r="Q29" i="3"/>
  <c r="O29" i="3"/>
  <c r="N29" i="3"/>
  <c r="M29" i="3"/>
  <c r="W28" i="3"/>
  <c r="V28" i="3"/>
  <c r="U28" i="3"/>
  <c r="S28" i="3"/>
  <c r="R28" i="3"/>
  <c r="Q28" i="3"/>
  <c r="O28" i="3"/>
  <c r="N28" i="3"/>
  <c r="M28" i="3"/>
  <c r="W27" i="3"/>
  <c r="V27" i="3"/>
  <c r="U27" i="3"/>
  <c r="S27" i="3"/>
  <c r="R27" i="3"/>
  <c r="Q27" i="3"/>
  <c r="O27" i="3"/>
  <c r="N27" i="3"/>
  <c r="M27" i="3"/>
  <c r="W26" i="3"/>
  <c r="V26" i="3"/>
  <c r="U26" i="3"/>
  <c r="S26" i="3"/>
  <c r="R26" i="3"/>
  <c r="Q26" i="3"/>
  <c r="O26" i="3"/>
  <c r="N26" i="3"/>
  <c r="M26" i="3"/>
  <c r="W25" i="3"/>
  <c r="V25" i="3"/>
  <c r="U25" i="3"/>
  <c r="S25" i="3"/>
  <c r="R25" i="3"/>
  <c r="Q25" i="3"/>
  <c r="O25" i="3"/>
  <c r="N25" i="3"/>
  <c r="M25" i="3"/>
  <c r="W24" i="3"/>
  <c r="V24" i="3"/>
  <c r="U24" i="3"/>
  <c r="S24" i="3"/>
  <c r="R24" i="3"/>
  <c r="Q24" i="3"/>
  <c r="O24" i="3"/>
  <c r="N24" i="3"/>
  <c r="M24" i="3"/>
  <c r="W23" i="3"/>
  <c r="V23" i="3"/>
  <c r="U23" i="3"/>
  <c r="S23" i="3"/>
  <c r="R23" i="3"/>
  <c r="Q23" i="3"/>
  <c r="O23" i="3"/>
  <c r="N23" i="3"/>
  <c r="M23" i="3"/>
  <c r="W22" i="3"/>
  <c r="V22" i="3"/>
  <c r="U22" i="3"/>
  <c r="S22" i="3"/>
  <c r="R22" i="3"/>
  <c r="Q22" i="3"/>
  <c r="O22" i="3"/>
  <c r="N22" i="3"/>
  <c r="M22" i="3"/>
  <c r="W21" i="3"/>
  <c r="V21" i="3"/>
  <c r="U21" i="3"/>
  <c r="S21" i="3"/>
  <c r="R21" i="3"/>
  <c r="Q21" i="3"/>
  <c r="O21" i="3"/>
  <c r="N21" i="3"/>
  <c r="M21" i="3"/>
  <c r="W20" i="3"/>
  <c r="V20" i="3"/>
  <c r="U20" i="3"/>
  <c r="S20" i="3"/>
  <c r="R20" i="3"/>
  <c r="Q20" i="3"/>
  <c r="O20" i="3"/>
  <c r="N20" i="3"/>
  <c r="M20" i="3"/>
  <c r="W19" i="3"/>
  <c r="V19" i="3"/>
  <c r="U19" i="3"/>
  <c r="S19" i="3"/>
  <c r="R19" i="3"/>
  <c r="Q19" i="3"/>
  <c r="O19" i="3"/>
  <c r="N19" i="3"/>
  <c r="M19" i="3"/>
  <c r="W18" i="3"/>
  <c r="V18" i="3"/>
  <c r="U18" i="3"/>
  <c r="S18" i="3"/>
  <c r="R18" i="3"/>
  <c r="Q18" i="3"/>
  <c r="O18" i="3"/>
  <c r="N18" i="3"/>
  <c r="M18" i="3"/>
  <c r="W17" i="3"/>
  <c r="V17" i="3"/>
  <c r="U17" i="3"/>
  <c r="S17" i="3"/>
  <c r="R17" i="3"/>
  <c r="Q17" i="3"/>
  <c r="O17" i="3"/>
  <c r="N17" i="3"/>
  <c r="M17" i="3"/>
  <c r="W16" i="3"/>
  <c r="V16" i="3"/>
  <c r="U16" i="3"/>
  <c r="S16" i="3"/>
  <c r="R16" i="3"/>
  <c r="Q16" i="3"/>
  <c r="O16" i="3"/>
  <c r="N16" i="3"/>
  <c r="M16" i="3"/>
  <c r="W15" i="3"/>
  <c r="V15" i="3"/>
  <c r="U15" i="3"/>
  <c r="S15" i="3"/>
  <c r="R15" i="3"/>
  <c r="Q15" i="3"/>
  <c r="O15" i="3"/>
  <c r="N15" i="3"/>
  <c r="M15" i="3"/>
  <c r="W14" i="3"/>
  <c r="V14" i="3"/>
  <c r="U14" i="3"/>
  <c r="S14" i="3"/>
  <c r="R14" i="3"/>
  <c r="Q14" i="3"/>
  <c r="O14" i="3"/>
  <c r="N14" i="3"/>
  <c r="M14" i="3"/>
  <c r="W13" i="3"/>
  <c r="V13" i="3"/>
  <c r="U13" i="3"/>
  <c r="S13" i="3"/>
  <c r="R13" i="3"/>
  <c r="Q13" i="3"/>
  <c r="O13" i="3"/>
  <c r="N13" i="3"/>
  <c r="M13" i="3"/>
  <c r="W12" i="3"/>
  <c r="V12" i="3"/>
  <c r="U12" i="3"/>
  <c r="S12" i="3"/>
  <c r="R12" i="3"/>
  <c r="Q12" i="3"/>
  <c r="O12" i="3"/>
  <c r="N12" i="3"/>
  <c r="M12" i="3"/>
  <c r="W11" i="3"/>
  <c r="V11" i="3"/>
  <c r="U11" i="3"/>
  <c r="S11" i="3"/>
  <c r="R11" i="3"/>
  <c r="Q11" i="3"/>
  <c r="O11" i="3"/>
  <c r="N11" i="3"/>
  <c r="M11" i="3"/>
  <c r="W10" i="3"/>
  <c r="V10" i="3"/>
  <c r="U10" i="3"/>
  <c r="S10" i="3"/>
  <c r="R10" i="3"/>
  <c r="Q10" i="3"/>
  <c r="O10" i="3"/>
  <c r="N10" i="3"/>
  <c r="M10" i="3"/>
  <c r="W9" i="3"/>
  <c r="V9" i="3"/>
  <c r="U9" i="3"/>
  <c r="S9" i="3"/>
  <c r="R9" i="3"/>
  <c r="Q9" i="3"/>
  <c r="O9" i="3"/>
  <c r="N9" i="3"/>
  <c r="M9" i="3"/>
  <c r="W8" i="3"/>
  <c r="V8" i="3"/>
  <c r="U8" i="3"/>
  <c r="S8" i="3"/>
  <c r="R8" i="3"/>
  <c r="Q8" i="3"/>
  <c r="O8" i="3"/>
  <c r="N8" i="3"/>
  <c r="M8" i="3"/>
  <c r="W7" i="3"/>
  <c r="V7" i="3"/>
  <c r="U7" i="3"/>
  <c r="S7" i="3"/>
  <c r="R7" i="3"/>
  <c r="Q7" i="3"/>
  <c r="O7" i="3"/>
  <c r="N7" i="3"/>
  <c r="M7" i="3"/>
  <c r="W6" i="3"/>
  <c r="V6" i="3"/>
  <c r="U6" i="3"/>
  <c r="S6" i="3"/>
  <c r="R6" i="3"/>
  <c r="Q6" i="3"/>
  <c r="O6" i="3"/>
  <c r="N6" i="3"/>
  <c r="M6" i="3"/>
  <c r="W5" i="3"/>
  <c r="V5" i="3"/>
  <c r="U5" i="3"/>
  <c r="S5" i="3"/>
  <c r="R5" i="3"/>
  <c r="Q5" i="3"/>
  <c r="O5" i="3"/>
  <c r="N5" i="3"/>
  <c r="M5" i="3"/>
  <c r="W4" i="3"/>
  <c r="V4" i="3"/>
  <c r="U4" i="3"/>
  <c r="S4" i="3"/>
  <c r="R4" i="3"/>
  <c r="Q4" i="3"/>
  <c r="O4" i="3"/>
  <c r="N4" i="3"/>
  <c r="M4" i="3"/>
  <c r="V3" i="3"/>
  <c r="U3" i="3"/>
  <c r="R3" i="3"/>
  <c r="Q3" i="3"/>
  <c r="O3" i="3"/>
  <c r="AA46" i="3"/>
  <c r="N3" i="3"/>
  <c r="M3" i="3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82" i="2"/>
  <c r="AB82" i="2"/>
  <c r="AA82" i="2"/>
  <c r="AC81" i="2"/>
  <c r="AB81" i="2"/>
  <c r="AA81" i="2"/>
  <c r="AC80" i="2"/>
  <c r="AB80" i="2"/>
  <c r="AA80" i="2"/>
  <c r="AC79" i="2"/>
  <c r="AB79" i="2"/>
  <c r="AA79" i="2"/>
  <c r="AC78" i="2"/>
  <c r="AB78" i="2"/>
  <c r="AA78" i="2"/>
  <c r="AC77" i="2"/>
  <c r="AB77" i="2"/>
  <c r="AA77" i="2"/>
  <c r="AC76" i="2"/>
  <c r="AB76" i="2"/>
  <c r="AA76" i="2"/>
  <c r="AC75" i="2"/>
  <c r="AB75" i="2"/>
  <c r="AA75" i="2"/>
  <c r="AC74" i="2"/>
  <c r="AB74" i="2"/>
  <c r="AA74" i="2"/>
  <c r="AC73" i="2"/>
  <c r="AB73" i="2"/>
  <c r="AA73" i="2"/>
  <c r="AC72" i="2"/>
  <c r="AB72" i="2"/>
  <c r="AA72" i="2"/>
  <c r="AC71" i="2"/>
  <c r="AB71" i="2"/>
  <c r="AA71" i="2"/>
  <c r="AC70" i="2"/>
  <c r="AB70" i="2"/>
  <c r="AA70" i="2"/>
  <c r="AC69" i="2"/>
  <c r="AB69" i="2"/>
  <c r="AA69" i="2"/>
  <c r="AC68" i="2"/>
  <c r="AB68" i="2"/>
  <c r="AA68" i="2"/>
  <c r="AC67" i="2"/>
  <c r="AB67" i="2"/>
  <c r="AA67" i="2"/>
  <c r="AC66" i="2"/>
  <c r="AB66" i="2"/>
  <c r="AA66" i="2"/>
  <c r="AC65" i="2"/>
  <c r="AB65" i="2"/>
  <c r="AA65" i="2"/>
  <c r="AC64" i="2"/>
  <c r="AB64" i="2"/>
  <c r="AA64" i="2"/>
  <c r="AC63" i="2"/>
  <c r="AB63" i="2"/>
  <c r="AA63" i="2"/>
  <c r="AC62" i="2"/>
  <c r="AB62" i="2"/>
  <c r="AA62" i="2"/>
  <c r="AC61" i="2"/>
  <c r="AB61" i="2"/>
  <c r="AA61" i="2"/>
  <c r="AC60" i="2"/>
  <c r="AB60" i="2"/>
  <c r="AA60" i="2"/>
  <c r="AC59" i="2"/>
  <c r="AB59" i="2"/>
  <c r="AA59" i="2"/>
  <c r="AC58" i="2"/>
  <c r="AB58" i="2"/>
  <c r="AA58" i="2"/>
  <c r="V46" i="2"/>
  <c r="U46" i="2"/>
  <c r="R46" i="2"/>
  <c r="Q46" i="2"/>
  <c r="N46" i="2"/>
  <c r="M46" i="2"/>
  <c r="S3" i="2"/>
  <c r="AA45" i="2"/>
  <c r="W45" i="2"/>
  <c r="V45" i="2"/>
  <c r="U45" i="2"/>
  <c r="S45" i="2"/>
  <c r="R45" i="2"/>
  <c r="Q45" i="2"/>
  <c r="O45" i="2"/>
  <c r="N45" i="2"/>
  <c r="M45" i="2"/>
  <c r="AB50" i="2"/>
  <c r="W3" i="2"/>
  <c r="AA44" i="2"/>
  <c r="O3" i="2"/>
  <c r="AA46" i="2"/>
  <c r="AA50" i="2"/>
  <c r="Z50" i="2"/>
  <c r="W44" i="2"/>
  <c r="V44" i="2"/>
  <c r="U44" i="2"/>
  <c r="S44" i="2"/>
  <c r="R44" i="2"/>
  <c r="Q44" i="2"/>
  <c r="O44" i="2"/>
  <c r="N44" i="2"/>
  <c r="M44" i="2"/>
  <c r="W43" i="2"/>
  <c r="V43" i="2"/>
  <c r="U43" i="2"/>
  <c r="S43" i="2"/>
  <c r="R43" i="2"/>
  <c r="Q43" i="2"/>
  <c r="O43" i="2"/>
  <c r="N43" i="2"/>
  <c r="M43" i="2"/>
  <c r="W42" i="2"/>
  <c r="V42" i="2"/>
  <c r="U42" i="2"/>
  <c r="S42" i="2"/>
  <c r="R42" i="2"/>
  <c r="Q42" i="2"/>
  <c r="O42" i="2"/>
  <c r="N42" i="2"/>
  <c r="M42" i="2"/>
  <c r="W41" i="2"/>
  <c r="V41" i="2"/>
  <c r="U41" i="2"/>
  <c r="S41" i="2"/>
  <c r="R41" i="2"/>
  <c r="Q41" i="2"/>
  <c r="O41" i="2"/>
  <c r="N41" i="2"/>
  <c r="M41" i="2"/>
  <c r="W40" i="2"/>
  <c r="V40" i="2"/>
  <c r="U40" i="2"/>
  <c r="S40" i="2"/>
  <c r="R40" i="2"/>
  <c r="Q40" i="2"/>
  <c r="O40" i="2"/>
  <c r="N40" i="2"/>
  <c r="M40" i="2"/>
  <c r="BP79" i="2"/>
  <c r="W39" i="2"/>
  <c r="V39" i="2"/>
  <c r="U39" i="2"/>
  <c r="S39" i="2"/>
  <c r="R39" i="2"/>
  <c r="Q39" i="2"/>
  <c r="O39" i="2"/>
  <c r="N39" i="2"/>
  <c r="M39" i="2"/>
  <c r="W38" i="2"/>
  <c r="V38" i="2"/>
  <c r="U38" i="2"/>
  <c r="S38" i="2"/>
  <c r="R38" i="2"/>
  <c r="Q38" i="2"/>
  <c r="O38" i="2"/>
  <c r="N38" i="2"/>
  <c r="M38" i="2"/>
  <c r="W37" i="2"/>
  <c r="V37" i="2"/>
  <c r="U37" i="2"/>
  <c r="S37" i="2"/>
  <c r="R37" i="2"/>
  <c r="Q37" i="2"/>
  <c r="O37" i="2"/>
  <c r="N37" i="2"/>
  <c r="M37" i="2"/>
  <c r="W36" i="2"/>
  <c r="V36" i="2"/>
  <c r="U36" i="2"/>
  <c r="S36" i="2"/>
  <c r="R36" i="2"/>
  <c r="Q36" i="2"/>
  <c r="O36" i="2"/>
  <c r="N36" i="2"/>
  <c r="M36" i="2"/>
  <c r="W35" i="2"/>
  <c r="V35" i="2"/>
  <c r="U35" i="2"/>
  <c r="S35" i="2"/>
  <c r="R35" i="2"/>
  <c r="Q35" i="2"/>
  <c r="O35" i="2"/>
  <c r="N35" i="2"/>
  <c r="M35" i="2"/>
  <c r="W34" i="2"/>
  <c r="V34" i="2"/>
  <c r="U34" i="2"/>
  <c r="S34" i="2"/>
  <c r="R34" i="2"/>
  <c r="Q34" i="2"/>
  <c r="O34" i="2"/>
  <c r="N34" i="2"/>
  <c r="M34" i="2"/>
  <c r="W33" i="2"/>
  <c r="V33" i="2"/>
  <c r="U33" i="2"/>
  <c r="S33" i="2"/>
  <c r="R33" i="2"/>
  <c r="Q33" i="2"/>
  <c r="O33" i="2"/>
  <c r="N33" i="2"/>
  <c r="M33" i="2"/>
  <c r="W32" i="2"/>
  <c r="V32" i="2"/>
  <c r="U32" i="2"/>
  <c r="S32" i="2"/>
  <c r="R32" i="2"/>
  <c r="Q32" i="2"/>
  <c r="O32" i="2"/>
  <c r="N32" i="2"/>
  <c r="M32" i="2"/>
  <c r="W31" i="2"/>
  <c r="V31" i="2"/>
  <c r="U31" i="2"/>
  <c r="S31" i="2"/>
  <c r="R31" i="2"/>
  <c r="Q31" i="2"/>
  <c r="O31" i="2"/>
  <c r="N31" i="2"/>
  <c r="M31" i="2"/>
  <c r="W30" i="2"/>
  <c r="V30" i="2"/>
  <c r="U30" i="2"/>
  <c r="S30" i="2"/>
  <c r="R30" i="2"/>
  <c r="Q30" i="2"/>
  <c r="O30" i="2"/>
  <c r="N30" i="2"/>
  <c r="M30" i="2"/>
  <c r="W29" i="2"/>
  <c r="V29" i="2"/>
  <c r="U29" i="2"/>
  <c r="S29" i="2"/>
  <c r="R29" i="2"/>
  <c r="Q29" i="2"/>
  <c r="O29" i="2"/>
  <c r="N29" i="2"/>
  <c r="M29" i="2"/>
  <c r="W28" i="2"/>
  <c r="V28" i="2"/>
  <c r="U28" i="2"/>
  <c r="S28" i="2"/>
  <c r="R28" i="2"/>
  <c r="Q28" i="2"/>
  <c r="O28" i="2"/>
  <c r="N28" i="2"/>
  <c r="M28" i="2"/>
  <c r="W27" i="2"/>
  <c r="V27" i="2"/>
  <c r="U27" i="2"/>
  <c r="S27" i="2"/>
  <c r="R27" i="2"/>
  <c r="Q27" i="2"/>
  <c r="O27" i="2"/>
  <c r="N27" i="2"/>
  <c r="M27" i="2"/>
  <c r="W26" i="2"/>
  <c r="V26" i="2"/>
  <c r="U26" i="2"/>
  <c r="S26" i="2"/>
  <c r="R26" i="2"/>
  <c r="Q26" i="2"/>
  <c r="O26" i="2"/>
  <c r="N26" i="2"/>
  <c r="M26" i="2"/>
  <c r="W25" i="2"/>
  <c r="V25" i="2"/>
  <c r="U25" i="2"/>
  <c r="S25" i="2"/>
  <c r="R25" i="2"/>
  <c r="Q25" i="2"/>
  <c r="O25" i="2"/>
  <c r="N25" i="2"/>
  <c r="M25" i="2"/>
  <c r="W24" i="2"/>
  <c r="V24" i="2"/>
  <c r="U24" i="2"/>
  <c r="S24" i="2"/>
  <c r="R24" i="2"/>
  <c r="Q24" i="2"/>
  <c r="O24" i="2"/>
  <c r="N24" i="2"/>
  <c r="M24" i="2"/>
  <c r="W23" i="2"/>
  <c r="V23" i="2"/>
  <c r="U23" i="2"/>
  <c r="S23" i="2"/>
  <c r="R23" i="2"/>
  <c r="Q23" i="2"/>
  <c r="O23" i="2"/>
  <c r="N23" i="2"/>
  <c r="M23" i="2"/>
  <c r="W22" i="2"/>
  <c r="V22" i="2"/>
  <c r="U22" i="2"/>
  <c r="S22" i="2"/>
  <c r="R22" i="2"/>
  <c r="Q22" i="2"/>
  <c r="O22" i="2"/>
  <c r="N22" i="2"/>
  <c r="M22" i="2"/>
  <c r="W21" i="2"/>
  <c r="V21" i="2"/>
  <c r="U21" i="2"/>
  <c r="S21" i="2"/>
  <c r="R21" i="2"/>
  <c r="Q21" i="2"/>
  <c r="O21" i="2"/>
  <c r="N21" i="2"/>
  <c r="M21" i="2"/>
  <c r="W20" i="2"/>
  <c r="V20" i="2"/>
  <c r="U20" i="2"/>
  <c r="S20" i="2"/>
  <c r="R20" i="2"/>
  <c r="Q20" i="2"/>
  <c r="O20" i="2"/>
  <c r="N20" i="2"/>
  <c r="M20" i="2"/>
  <c r="W19" i="2"/>
  <c r="V19" i="2"/>
  <c r="U19" i="2"/>
  <c r="S19" i="2"/>
  <c r="R19" i="2"/>
  <c r="Q19" i="2"/>
  <c r="O19" i="2"/>
  <c r="N19" i="2"/>
  <c r="M19" i="2"/>
  <c r="W18" i="2"/>
  <c r="V18" i="2"/>
  <c r="U18" i="2"/>
  <c r="S18" i="2"/>
  <c r="R18" i="2"/>
  <c r="Q18" i="2"/>
  <c r="O18" i="2"/>
  <c r="N18" i="2"/>
  <c r="M18" i="2"/>
  <c r="W17" i="2"/>
  <c r="V17" i="2"/>
  <c r="U17" i="2"/>
  <c r="S17" i="2"/>
  <c r="R17" i="2"/>
  <c r="Q17" i="2"/>
  <c r="O17" i="2"/>
  <c r="N17" i="2"/>
  <c r="M17" i="2"/>
  <c r="W16" i="2"/>
  <c r="V16" i="2"/>
  <c r="U16" i="2"/>
  <c r="S16" i="2"/>
  <c r="R16" i="2"/>
  <c r="Q16" i="2"/>
  <c r="O16" i="2"/>
  <c r="N16" i="2"/>
  <c r="M16" i="2"/>
  <c r="W15" i="2"/>
  <c r="V15" i="2"/>
  <c r="U15" i="2"/>
  <c r="S15" i="2"/>
  <c r="R15" i="2"/>
  <c r="Q15" i="2"/>
  <c r="O15" i="2"/>
  <c r="N15" i="2"/>
  <c r="M15" i="2"/>
  <c r="W14" i="2"/>
  <c r="V14" i="2"/>
  <c r="U14" i="2"/>
  <c r="S14" i="2"/>
  <c r="R14" i="2"/>
  <c r="Q14" i="2"/>
  <c r="O14" i="2"/>
  <c r="N14" i="2"/>
  <c r="M14" i="2"/>
  <c r="W13" i="2"/>
  <c r="V13" i="2"/>
  <c r="U13" i="2"/>
  <c r="S13" i="2"/>
  <c r="R13" i="2"/>
  <c r="Q13" i="2"/>
  <c r="O13" i="2"/>
  <c r="N13" i="2"/>
  <c r="M13" i="2"/>
  <c r="W12" i="2"/>
  <c r="V12" i="2"/>
  <c r="U12" i="2"/>
  <c r="S12" i="2"/>
  <c r="R12" i="2"/>
  <c r="Q12" i="2"/>
  <c r="O12" i="2"/>
  <c r="N12" i="2"/>
  <c r="M12" i="2"/>
  <c r="W11" i="2"/>
  <c r="V11" i="2"/>
  <c r="U11" i="2"/>
  <c r="S11" i="2"/>
  <c r="R11" i="2"/>
  <c r="Q11" i="2"/>
  <c r="O11" i="2"/>
  <c r="N11" i="2"/>
  <c r="M11" i="2"/>
  <c r="W10" i="2"/>
  <c r="V10" i="2"/>
  <c r="U10" i="2"/>
  <c r="S10" i="2"/>
  <c r="R10" i="2"/>
  <c r="Q10" i="2"/>
  <c r="O10" i="2"/>
  <c r="N10" i="2"/>
  <c r="M10" i="2"/>
  <c r="W9" i="2"/>
  <c r="V9" i="2"/>
  <c r="U9" i="2"/>
  <c r="S9" i="2"/>
  <c r="R9" i="2"/>
  <c r="Q9" i="2"/>
  <c r="O9" i="2"/>
  <c r="N9" i="2"/>
  <c r="M9" i="2"/>
  <c r="W8" i="2"/>
  <c r="V8" i="2"/>
  <c r="U8" i="2"/>
  <c r="S8" i="2"/>
  <c r="R8" i="2"/>
  <c r="Q8" i="2"/>
  <c r="O8" i="2"/>
  <c r="N8" i="2"/>
  <c r="M8" i="2"/>
  <c r="W7" i="2"/>
  <c r="V7" i="2"/>
  <c r="U7" i="2"/>
  <c r="S7" i="2"/>
  <c r="R7" i="2"/>
  <c r="Q7" i="2"/>
  <c r="O7" i="2"/>
  <c r="N7" i="2"/>
  <c r="M7" i="2"/>
  <c r="W6" i="2"/>
  <c r="V6" i="2"/>
  <c r="U6" i="2"/>
  <c r="S6" i="2"/>
  <c r="R6" i="2"/>
  <c r="Q6" i="2"/>
  <c r="O6" i="2"/>
  <c r="N6" i="2"/>
  <c r="M6" i="2"/>
  <c r="W5" i="2"/>
  <c r="V5" i="2"/>
  <c r="U5" i="2"/>
  <c r="S5" i="2"/>
  <c r="R5" i="2"/>
  <c r="Q5" i="2"/>
  <c r="O5" i="2"/>
  <c r="N5" i="2"/>
  <c r="M5" i="2"/>
  <c r="W4" i="2"/>
  <c r="V4" i="2"/>
  <c r="U4" i="2"/>
  <c r="S4" i="2"/>
  <c r="R4" i="2"/>
  <c r="Q4" i="2"/>
  <c r="O4" i="2"/>
  <c r="N4" i="2"/>
  <c r="M4" i="2"/>
  <c r="V3" i="2"/>
  <c r="U3" i="2"/>
  <c r="R3" i="2"/>
  <c r="Q3" i="2"/>
  <c r="N3" i="2"/>
  <c r="M3" i="2"/>
  <c r="AB52" i="6"/>
  <c r="AB53" i="6"/>
  <c r="AB52" i="4"/>
  <c r="AB51" i="3"/>
  <c r="AA50" i="3"/>
  <c r="Z50" i="3"/>
  <c r="BO82" i="3"/>
  <c r="BG82" i="3"/>
  <c r="AY82" i="3"/>
  <c r="AQ82" i="3"/>
  <c r="AI82" i="3"/>
  <c r="BR81" i="3"/>
  <c r="BJ81" i="3"/>
  <c r="BN82" i="3"/>
  <c r="BF82" i="3"/>
  <c r="AX82" i="3"/>
  <c r="AP82" i="3"/>
  <c r="AH82" i="3"/>
  <c r="BQ81" i="3"/>
  <c r="BI81" i="3"/>
  <c r="BA81" i="3"/>
  <c r="AS81" i="3"/>
  <c r="BU82" i="3"/>
  <c r="BM82" i="3"/>
  <c r="BE82" i="3"/>
  <c r="AW82" i="3"/>
  <c r="AO82" i="3"/>
  <c r="AG82" i="3"/>
  <c r="BP81" i="3"/>
  <c r="BH81" i="3"/>
  <c r="AZ81" i="3"/>
  <c r="AR81" i="3"/>
  <c r="AJ81" i="3"/>
  <c r="BP82" i="3"/>
  <c r="BH82" i="3"/>
  <c r="AZ82" i="3"/>
  <c r="AR82" i="3"/>
  <c r="AJ82" i="3"/>
  <c r="BS81" i="3"/>
  <c r="BK81" i="3"/>
  <c r="BC81" i="3"/>
  <c r="AU81" i="3"/>
  <c r="AM81" i="3"/>
  <c r="AE81" i="3"/>
  <c r="BN80" i="3"/>
  <c r="BF80" i="3"/>
  <c r="AX80" i="3"/>
  <c r="AP80" i="3"/>
  <c r="AH80" i="3"/>
  <c r="BQ79" i="3"/>
  <c r="BI79" i="3"/>
  <c r="BA79" i="3"/>
  <c r="AS79" i="3"/>
  <c r="AK79" i="3"/>
  <c r="BT78" i="3"/>
  <c r="BL78" i="3"/>
  <c r="BD78" i="3"/>
  <c r="AV78" i="3"/>
  <c r="AN78" i="3"/>
  <c r="AF78" i="3"/>
  <c r="BO77" i="3"/>
  <c r="BG77" i="3"/>
  <c r="AY77" i="3"/>
  <c r="AQ77" i="3"/>
  <c r="AI77" i="3"/>
  <c r="BR76" i="3"/>
  <c r="BJ76" i="3"/>
  <c r="BB76" i="3"/>
  <c r="AT76" i="3"/>
  <c r="AL76" i="3"/>
  <c r="AD76" i="3"/>
  <c r="BU75" i="3"/>
  <c r="BM75" i="3"/>
  <c r="BE75" i="3"/>
  <c r="AW75" i="3"/>
  <c r="AO75" i="3"/>
  <c r="AG75" i="3"/>
  <c r="BP74" i="3"/>
  <c r="BH74" i="3"/>
  <c r="AZ74" i="3"/>
  <c r="AR74" i="3"/>
  <c r="AJ74" i="3"/>
  <c r="BS73" i="3"/>
  <c r="BK73" i="3"/>
  <c r="BC73" i="3"/>
  <c r="AU73" i="3"/>
  <c r="AM73" i="3"/>
  <c r="AE73" i="3"/>
  <c r="BN72" i="3"/>
  <c r="BF72" i="3"/>
  <c r="AX72" i="3"/>
  <c r="BR82" i="3"/>
  <c r="BB82" i="3"/>
  <c r="AL82" i="3"/>
  <c r="BG81" i="3"/>
  <c r="AV81" i="3"/>
  <c r="AI81" i="3"/>
  <c r="BP80" i="3"/>
  <c r="BG80" i="3"/>
  <c r="AW80" i="3"/>
  <c r="BQ82" i="3"/>
  <c r="BA82" i="3"/>
  <c r="AK82" i="3"/>
  <c r="BF81" i="3"/>
  <c r="AT81" i="3"/>
  <c r="AH81" i="3"/>
  <c r="BL82" i="3"/>
  <c r="AV82" i="3"/>
  <c r="AF82" i="3"/>
  <c r="BU81" i="3"/>
  <c r="BE81" i="3"/>
  <c r="AQ81" i="3"/>
  <c r="AG81" i="3"/>
  <c r="BM80" i="3"/>
  <c r="BD80" i="3"/>
  <c r="AU80" i="3"/>
  <c r="AL80" i="3"/>
  <c r="BS79" i="3"/>
  <c r="BJ79" i="3"/>
  <c r="AZ79" i="3"/>
  <c r="AQ79" i="3"/>
  <c r="AH79" i="3"/>
  <c r="BP78" i="3"/>
  <c r="BG78" i="3"/>
  <c r="AX78" i="3"/>
  <c r="AO78" i="3"/>
  <c r="AE78" i="3"/>
  <c r="BU77" i="3"/>
  <c r="BL77" i="3"/>
  <c r="BC77" i="3"/>
  <c r="AT77" i="3"/>
  <c r="AK77" i="3"/>
  <c r="BS76" i="3"/>
  <c r="BI76" i="3"/>
  <c r="AZ76" i="3"/>
  <c r="AQ76" i="3"/>
  <c r="AH76" i="3"/>
  <c r="BO75" i="3"/>
  <c r="BF75" i="3"/>
  <c r="AV75" i="3"/>
  <c r="AM75" i="3"/>
  <c r="AD75" i="3"/>
  <c r="BT74" i="3"/>
  <c r="BK74" i="3"/>
  <c r="BB74" i="3"/>
  <c r="AS74" i="3"/>
  <c r="AI74" i="3"/>
  <c r="BQ73" i="3"/>
  <c r="BH73" i="3"/>
  <c r="AY73" i="3"/>
  <c r="AP73" i="3"/>
  <c r="AG73" i="3"/>
  <c r="BM72" i="3"/>
  <c r="BD72" i="3"/>
  <c r="AU72" i="3"/>
  <c r="AM72" i="3"/>
  <c r="AE72" i="3"/>
  <c r="BN71" i="3"/>
  <c r="BF71" i="3"/>
  <c r="AX71" i="3"/>
  <c r="AP71" i="3"/>
  <c r="AH71" i="3"/>
  <c r="BQ70" i="3"/>
  <c r="BI70" i="3"/>
  <c r="BA70" i="3"/>
  <c r="AS70" i="3"/>
  <c r="AK70" i="3"/>
  <c r="BT69" i="3"/>
  <c r="BL69" i="3"/>
  <c r="BD69" i="3"/>
  <c r="AV69" i="3"/>
  <c r="AN69" i="3"/>
  <c r="AF69" i="3"/>
  <c r="BT82" i="3"/>
  <c r="BD82" i="3"/>
  <c r="AN82" i="3"/>
  <c r="BM81" i="3"/>
  <c r="AX81" i="3"/>
  <c r="AL81" i="3"/>
  <c r="BR80" i="3"/>
  <c r="BI80" i="3"/>
  <c r="AZ80" i="3"/>
  <c r="AQ80" i="3"/>
  <c r="AG80" i="3"/>
  <c r="BN79" i="3"/>
  <c r="BE79" i="3"/>
  <c r="AV79" i="3"/>
  <c r="AM79" i="3"/>
  <c r="AD79" i="3"/>
  <c r="BU78" i="3"/>
  <c r="BK78" i="3"/>
  <c r="BB78" i="3"/>
  <c r="AS78" i="3"/>
  <c r="AJ78" i="3"/>
  <c r="BQ77" i="3"/>
  <c r="BH77" i="3"/>
  <c r="AX77" i="3"/>
  <c r="AO77" i="3"/>
  <c r="AF77" i="3"/>
  <c r="BN76" i="3"/>
  <c r="BE76" i="3"/>
  <c r="AV76" i="3"/>
  <c r="AM76" i="3"/>
  <c r="BS75" i="3"/>
  <c r="BJ75" i="3"/>
  <c r="BA75" i="3"/>
  <c r="AR75" i="3"/>
  <c r="AI75" i="3"/>
  <c r="BO74" i="3"/>
  <c r="BF74" i="3"/>
  <c r="AW74" i="3"/>
  <c r="AN74" i="3"/>
  <c r="AE74" i="3"/>
  <c r="BM73" i="3"/>
  <c r="BD73" i="3"/>
  <c r="AT73" i="3"/>
  <c r="AK73" i="3"/>
  <c r="BR72" i="3"/>
  <c r="BI72" i="3"/>
  <c r="AZ72" i="3"/>
  <c r="AQ72" i="3"/>
  <c r="AI72" i="3"/>
  <c r="BK82" i="3"/>
  <c r="AE82" i="3"/>
  <c r="BL81" i="3"/>
  <c r="AK81" i="3"/>
  <c r="BT80" i="3"/>
  <c r="BE80" i="3"/>
  <c r="AR80" i="3"/>
  <c r="AE80" i="3"/>
  <c r="BT79" i="3"/>
  <c r="BG79" i="3"/>
  <c r="AU79" i="3"/>
  <c r="AI79" i="3"/>
  <c r="BJ78" i="3"/>
  <c r="AY78" i="3"/>
  <c r="AL78" i="3"/>
  <c r="BN77" i="3"/>
  <c r="BB77" i="3"/>
  <c r="AP77" i="3"/>
  <c r="AD77" i="3"/>
  <c r="BT76" i="3"/>
  <c r="BJ82" i="3"/>
  <c r="AD82" i="3"/>
  <c r="BD81" i="3"/>
  <c r="AF81" i="3"/>
  <c r="BS80" i="3"/>
  <c r="BC80" i="3"/>
  <c r="AO80" i="3"/>
  <c r="AD80" i="3"/>
  <c r="BR79" i="3"/>
  <c r="BF79" i="3"/>
  <c r="AT79" i="3"/>
  <c r="AG79" i="3"/>
  <c r="BI78" i="3"/>
  <c r="AW78" i="3"/>
  <c r="AK78" i="3"/>
  <c r="BM77" i="3"/>
  <c r="BA77" i="3"/>
  <c r="AN77" i="3"/>
  <c r="BI82" i="3"/>
  <c r="BB81" i="3"/>
  <c r="AD81" i="3"/>
  <c r="BQ80" i="3"/>
  <c r="BB80" i="3"/>
  <c r="AN80" i="3"/>
  <c r="BP79" i="3"/>
  <c r="BD79" i="3"/>
  <c r="AR79" i="3"/>
  <c r="AF79" i="3"/>
  <c r="BS78" i="3"/>
  <c r="BH78" i="3"/>
  <c r="AU78" i="3"/>
  <c r="AI78" i="3"/>
  <c r="BK77" i="3"/>
  <c r="AZ77" i="3"/>
  <c r="AM77" i="3"/>
  <c r="BP76" i="3"/>
  <c r="BD76" i="3"/>
  <c r="AR76" i="3"/>
  <c r="AF76" i="3"/>
  <c r="BT75" i="3"/>
  <c r="BH75" i="3"/>
  <c r="AU75" i="3"/>
  <c r="AJ75" i="3"/>
  <c r="BJ74" i="3"/>
  <c r="AX74" i="3"/>
  <c r="AL74" i="3"/>
  <c r="BO73" i="3"/>
  <c r="BB73" i="3"/>
  <c r="AQ73" i="3"/>
  <c r="AD73" i="3"/>
  <c r="BS72" i="3"/>
  <c r="BG72" i="3"/>
  <c r="AT72" i="3"/>
  <c r="AJ72" i="3"/>
  <c r="BP71" i="3"/>
  <c r="BG71" i="3"/>
  <c r="AW71" i="3"/>
  <c r="AN71" i="3"/>
  <c r="AE71" i="3"/>
  <c r="BU70" i="3"/>
  <c r="BL70" i="3"/>
  <c r="BC70" i="3"/>
  <c r="AT70" i="3"/>
  <c r="AJ70" i="3"/>
  <c r="BR69" i="3"/>
  <c r="BI69" i="3"/>
  <c r="AZ69" i="3"/>
  <c r="AQ69" i="3"/>
  <c r="AH69" i="3"/>
  <c r="BP68" i="3"/>
  <c r="BH68" i="3"/>
  <c r="AZ68" i="3"/>
  <c r="AR68" i="3"/>
  <c r="AJ68" i="3"/>
  <c r="BS67" i="3"/>
  <c r="BK67" i="3"/>
  <c r="BC67" i="3"/>
  <c r="AU67" i="3"/>
  <c r="AM67" i="3"/>
  <c r="AE67" i="3"/>
  <c r="BN66" i="3"/>
  <c r="BF66" i="3"/>
  <c r="AX66" i="3"/>
  <c r="AP66" i="3"/>
  <c r="AH66" i="3"/>
  <c r="BQ65" i="3"/>
  <c r="BI65" i="3"/>
  <c r="BA65" i="3"/>
  <c r="AS65" i="3"/>
  <c r="AK65" i="3"/>
  <c r="BT64" i="3"/>
  <c r="BL64" i="3"/>
  <c r="BD64" i="3"/>
  <c r="AV64" i="3"/>
  <c r="AN64" i="3"/>
  <c r="AF64" i="3"/>
  <c r="BO63" i="3"/>
  <c r="BG63" i="3"/>
  <c r="AY63" i="3"/>
  <c r="AQ63" i="3"/>
  <c r="AI63" i="3"/>
  <c r="BR62" i="3"/>
  <c r="BJ62" i="3"/>
  <c r="BB62" i="3"/>
  <c r="AS82" i="3"/>
  <c r="BO81" i="3"/>
  <c r="AO81" i="3"/>
  <c r="BJ80" i="3"/>
  <c r="AT80" i="3"/>
  <c r="AI80" i="3"/>
  <c r="BK79" i="3"/>
  <c r="AX79" i="3"/>
  <c r="AL79" i="3"/>
  <c r="BN78" i="3"/>
  <c r="BA78" i="3"/>
  <c r="AP78" i="3"/>
  <c r="BR77" i="3"/>
  <c r="BE77" i="3"/>
  <c r="AS77" i="3"/>
  <c r="AG77" i="3"/>
  <c r="BK76" i="3"/>
  <c r="AX76" i="3"/>
  <c r="AK76" i="3"/>
  <c r="BN75" i="3"/>
  <c r="BB75" i="3"/>
  <c r="AP75" i="3"/>
  <c r="BQ74" i="3"/>
  <c r="BD74" i="3"/>
  <c r="AQ74" i="3"/>
  <c r="AF74" i="3"/>
  <c r="BU73" i="3"/>
  <c r="BI73" i="3"/>
  <c r="AW73" i="3"/>
  <c r="AJ73" i="3"/>
  <c r="BL72" i="3"/>
  <c r="BA72" i="3"/>
  <c r="AO72" i="3"/>
  <c r="AD72" i="3"/>
  <c r="BT71" i="3"/>
  <c r="BK71" i="3"/>
  <c r="BB71" i="3"/>
  <c r="AS71" i="3"/>
  <c r="AJ71" i="3"/>
  <c r="BP70" i="3"/>
  <c r="BG70" i="3"/>
  <c r="AX70" i="3"/>
  <c r="AO70" i="3"/>
  <c r="AF70" i="3"/>
  <c r="BN69" i="3"/>
  <c r="BE69" i="3"/>
  <c r="AU69" i="3"/>
  <c r="AL69" i="3"/>
  <c r="BT68" i="3"/>
  <c r="BL68" i="3"/>
  <c r="BD68" i="3"/>
  <c r="AV68" i="3"/>
  <c r="AN68" i="3"/>
  <c r="AF68" i="3"/>
  <c r="BO67" i="3"/>
  <c r="BG67" i="3"/>
  <c r="AY67" i="3"/>
  <c r="AQ67" i="3"/>
  <c r="AI67" i="3"/>
  <c r="BR66" i="3"/>
  <c r="BJ66" i="3"/>
  <c r="BB66" i="3"/>
  <c r="AT66" i="3"/>
  <c r="AL66" i="3"/>
  <c r="AD66" i="3"/>
  <c r="BU65" i="3"/>
  <c r="BM65" i="3"/>
  <c r="BE65" i="3"/>
  <c r="AW65" i="3"/>
  <c r="AO65" i="3"/>
  <c r="AG65" i="3"/>
  <c r="BP64" i="3"/>
  <c r="AA51" i="3"/>
  <c r="Z51" i="3"/>
  <c r="AI58" i="3"/>
  <c r="AQ58" i="3"/>
  <c r="AY58" i="3"/>
  <c r="BG58" i="3"/>
  <c r="BO58" i="3"/>
  <c r="AF59" i="3"/>
  <c r="AN59" i="3"/>
  <c r="AV59" i="3"/>
  <c r="BD59" i="3"/>
  <c r="BL59" i="3"/>
  <c r="BT59" i="3"/>
  <c r="AK60" i="3"/>
  <c r="AS60" i="3"/>
  <c r="BA60" i="3"/>
  <c r="BI60" i="3"/>
  <c r="BQ60" i="3"/>
  <c r="AH61" i="3"/>
  <c r="AP61" i="3"/>
  <c r="AX61" i="3"/>
  <c r="BF61" i="3"/>
  <c r="BN61" i="3"/>
  <c r="AE62" i="3"/>
  <c r="AM62" i="3"/>
  <c r="AU62" i="3"/>
  <c r="BD62" i="3"/>
  <c r="BM62" i="3"/>
  <c r="AE63" i="3"/>
  <c r="AN63" i="3"/>
  <c r="AW63" i="3"/>
  <c r="BF63" i="3"/>
  <c r="BP63" i="3"/>
  <c r="AI64" i="3"/>
  <c r="AR64" i="3"/>
  <c r="BA64" i="3"/>
  <c r="BJ64" i="3"/>
  <c r="BU64" i="3"/>
  <c r="AE65" i="3"/>
  <c r="AP65" i="3"/>
  <c r="AZ65" i="3"/>
  <c r="BK65" i="3"/>
  <c r="AG66" i="3"/>
  <c r="AR66" i="3"/>
  <c r="BC66" i="3"/>
  <c r="BM66" i="3"/>
  <c r="AH67" i="3"/>
  <c r="AS67" i="3"/>
  <c r="BD67" i="3"/>
  <c r="BN67" i="3"/>
  <c r="AI68" i="3"/>
  <c r="AT68" i="3"/>
  <c r="BE68" i="3"/>
  <c r="BO68" i="3"/>
  <c r="AK69" i="3"/>
  <c r="AX69" i="3"/>
  <c r="BJ69" i="3"/>
  <c r="AG70" i="3"/>
  <c r="AR70" i="3"/>
  <c r="BE70" i="3"/>
  <c r="BR70" i="3"/>
  <c r="AO71" i="3"/>
  <c r="BA71" i="3"/>
  <c r="BM71" i="3"/>
  <c r="AN72" i="3"/>
  <c r="BC72" i="3"/>
  <c r="BT72" i="3"/>
  <c r="AI73" i="3"/>
  <c r="AZ73" i="3"/>
  <c r="BP73" i="3"/>
  <c r="AT74" i="3"/>
  <c r="BI74" i="3"/>
  <c r="AN75" i="3"/>
  <c r="BD75" i="3"/>
  <c r="AI76" i="3"/>
  <c r="AY76" i="3"/>
  <c r="BO76" i="3"/>
  <c r="AE77" i="3"/>
  <c r="BD77" i="3"/>
  <c r="AR78" i="3"/>
  <c r="BQ78" i="3"/>
  <c r="AN79" i="3"/>
  <c r="BL79" i="3"/>
  <c r="AF80" i="3"/>
  <c r="BH80" i="3"/>
  <c r="AN81" i="3"/>
  <c r="BM70" i="3"/>
  <c r="AK71" i="3"/>
  <c r="AV71" i="3"/>
  <c r="BI71" i="3"/>
  <c r="BU71" i="3"/>
  <c r="AH72" i="3"/>
  <c r="AW72" i="3"/>
  <c r="BO72" i="3"/>
  <c r="AS73" i="3"/>
  <c r="BJ73" i="3"/>
  <c r="AM74" i="3"/>
  <c r="BC74" i="3"/>
  <c r="BS74" i="3"/>
  <c r="AH75" i="3"/>
  <c r="AY75" i="3"/>
  <c r="BP75" i="3"/>
  <c r="AS76" i="3"/>
  <c r="BH76" i="3"/>
  <c r="AU77" i="3"/>
  <c r="BS77" i="3"/>
  <c r="AH78" i="3"/>
  <c r="BF78" i="3"/>
  <c r="BB79" i="3"/>
  <c r="AV80" i="3"/>
  <c r="BT81" i="3"/>
  <c r="BS82" i="3"/>
  <c r="BG69" i="3"/>
  <c r="BS69" i="3"/>
  <c r="AD70" i="3"/>
  <c r="AP70" i="3"/>
  <c r="BB70" i="3"/>
  <c r="BN70" i="3"/>
  <c r="AL71" i="3"/>
  <c r="AY71" i="3"/>
  <c r="BJ71" i="3"/>
  <c r="AK72" i="3"/>
  <c r="AY72" i="3"/>
  <c r="BP72" i="3"/>
  <c r="AF73" i="3"/>
  <c r="AV73" i="3"/>
  <c r="BL73" i="3"/>
  <c r="AO74" i="3"/>
  <c r="BE74" i="3"/>
  <c r="BU74" i="3"/>
  <c r="AK75" i="3"/>
  <c r="AZ75" i="3"/>
  <c r="BQ75" i="3"/>
  <c r="AE76" i="3"/>
  <c r="AU76" i="3"/>
  <c r="BL76" i="3"/>
  <c r="AV77" i="3"/>
  <c r="BT77" i="3"/>
  <c r="AM78" i="3"/>
  <c r="BM78" i="3"/>
  <c r="AE79" i="3"/>
  <c r="BC79" i="3"/>
  <c r="AY80" i="3"/>
  <c r="BH69" i="3"/>
  <c r="BU69" i="3"/>
  <c r="AE70" i="3"/>
  <c r="AQ70" i="3"/>
  <c r="BD70" i="3"/>
  <c r="BO70" i="3"/>
  <c r="AM71" i="3"/>
  <c r="AZ71" i="3"/>
  <c r="BL71" i="3"/>
  <c r="AL72" i="3"/>
  <c r="BB72" i="3"/>
  <c r="BQ72" i="3"/>
  <c r="AH73" i="3"/>
  <c r="AX73" i="3"/>
  <c r="BN73" i="3"/>
  <c r="AP74" i="3"/>
  <c r="BG74" i="3"/>
  <c r="AL75" i="3"/>
  <c r="BC75" i="3"/>
  <c r="BR75" i="3"/>
  <c r="AG76" i="3"/>
  <c r="AW76" i="3"/>
  <c r="BM76" i="3"/>
  <c r="AW77" i="3"/>
  <c r="AQ78" i="3"/>
  <c r="BO78" i="3"/>
  <c r="AJ79" i="3"/>
  <c r="BH79" i="3"/>
  <c r="BA80" i="3"/>
  <c r="BR58" i="2"/>
  <c r="AM71" i="2"/>
  <c r="BD60" i="2"/>
  <c r="AX62" i="2"/>
  <c r="AO59" i="2"/>
  <c r="BC72" i="2"/>
  <c r="BR77" i="2"/>
  <c r="AJ82" i="2"/>
  <c r="AF60" i="2"/>
  <c r="BJ59" i="2"/>
  <c r="AD61" i="2"/>
  <c r="AW58" i="2"/>
  <c r="BL61" i="2"/>
  <c r="AK63" i="2"/>
  <c r="AG58" i="2"/>
  <c r="AI60" i="2"/>
  <c r="AY62" i="2"/>
  <c r="AE66" i="2"/>
  <c r="BG74" i="2"/>
  <c r="AX79" i="2"/>
  <c r="AR82" i="2"/>
  <c r="BE58" i="2"/>
  <c r="AJ60" i="2"/>
  <c r="AW63" i="2"/>
  <c r="AJ66" i="2"/>
  <c r="AU69" i="2"/>
  <c r="AD76" i="2"/>
  <c r="AT81" i="2"/>
  <c r="BJ82" i="2"/>
  <c r="AR58" i="2"/>
  <c r="BM58" i="2"/>
  <c r="BA59" i="2"/>
  <c r="AT60" i="2"/>
  <c r="AF62" i="2"/>
  <c r="BK66" i="2"/>
  <c r="AT58" i="2"/>
  <c r="BP58" i="2"/>
  <c r="AG59" i="2"/>
  <c r="BB59" i="2"/>
  <c r="AU60" i="2"/>
  <c r="BG61" i="2"/>
  <c r="AP62" i="2"/>
  <c r="BP66" i="2"/>
  <c r="BA67" i="2"/>
  <c r="BU68" i="2"/>
  <c r="BU75" i="2"/>
  <c r="AW80" i="2"/>
  <c r="AV58" i="2"/>
  <c r="BQ58" i="2"/>
  <c r="AL59" i="2"/>
  <c r="BG59" i="2"/>
  <c r="AV60" i="2"/>
  <c r="BJ61" i="2"/>
  <c r="AV62" i="2"/>
  <c r="BS66" i="2"/>
  <c r="AD72" i="2"/>
  <c r="AD77" i="2"/>
  <c r="BK59" i="2"/>
  <c r="BT61" i="2"/>
  <c r="AK65" i="2"/>
  <c r="BM72" i="2"/>
  <c r="AQ59" i="2"/>
  <c r="BJ60" i="2"/>
  <c r="BA65" i="2"/>
  <c r="AU70" i="2"/>
  <c r="AK58" i="2"/>
  <c r="BF58" i="2"/>
  <c r="AW59" i="2"/>
  <c r="BR59" i="2"/>
  <c r="AL60" i="2"/>
  <c r="BL60" i="2"/>
  <c r="AS61" i="2"/>
  <c r="BO62" i="2"/>
  <c r="BA63" i="2"/>
  <c r="AV64" i="2"/>
  <c r="BG65" i="2"/>
  <c r="AM66" i="2"/>
  <c r="AG67" i="2"/>
  <c r="AK68" i="2"/>
  <c r="BB69" i="2"/>
  <c r="AZ70" i="2"/>
  <c r="BS71" i="2"/>
  <c r="BR76" i="2"/>
  <c r="BB81" i="2"/>
  <c r="BB58" i="2"/>
  <c r="BG60" i="2"/>
  <c r="AO63" i="2"/>
  <c r="AM70" i="2"/>
  <c r="BM59" i="2"/>
  <c r="BJ62" i="2"/>
  <c r="AE68" i="2"/>
  <c r="AL58" i="2"/>
  <c r="BH58" i="2"/>
  <c r="AD59" i="2"/>
  <c r="AY59" i="2"/>
  <c r="BU59" i="2"/>
  <c r="AQ60" i="2"/>
  <c r="BT60" i="2"/>
  <c r="AT61" i="2"/>
  <c r="BR62" i="2"/>
  <c r="BQ63" i="2"/>
  <c r="AX64" i="2"/>
  <c r="BI65" i="2"/>
  <c r="AU66" i="2"/>
  <c r="AV67" i="2"/>
  <c r="BF68" i="2"/>
  <c r="BN69" i="2"/>
  <c r="BN70" i="2"/>
  <c r="AE78" i="2"/>
  <c r="BH81" i="2"/>
  <c r="AP59" i="2"/>
  <c r="AL61" i="2"/>
  <c r="AH64" i="2"/>
  <c r="AO71" i="2"/>
  <c r="AJ58" i="2"/>
  <c r="AQ61" i="2"/>
  <c r="AT64" i="2"/>
  <c r="AR71" i="2"/>
  <c r="AE59" i="2"/>
  <c r="BC61" i="2"/>
  <c r="BU63" i="2"/>
  <c r="BN64" i="2"/>
  <c r="BQ65" i="2"/>
  <c r="AY67" i="2"/>
  <c r="BK68" i="2"/>
  <c r="BT69" i="2"/>
  <c r="AU73" i="2"/>
  <c r="AG75" i="2"/>
  <c r="BT78" i="2"/>
  <c r="AM80" i="2"/>
  <c r="AH58" i="2"/>
  <c r="AS58" i="2"/>
  <c r="BD58" i="2"/>
  <c r="BN58" i="2"/>
  <c r="AM59" i="2"/>
  <c r="AX59" i="2"/>
  <c r="BI59" i="2"/>
  <c r="BS59" i="2"/>
  <c r="AH60" i="2"/>
  <c r="AR60" i="2"/>
  <c r="BE60" i="2"/>
  <c r="AN61" i="2"/>
  <c r="BD61" i="2"/>
  <c r="AR62" i="2"/>
  <c r="BL62" i="2"/>
  <c r="AN63" i="2"/>
  <c r="BT63" i="2"/>
  <c r="AP64" i="2"/>
  <c r="BF65" i="2"/>
  <c r="AH66" i="2"/>
  <c r="BN66" i="2"/>
  <c r="AQ67" i="2"/>
  <c r="BG68" i="2"/>
  <c r="BA69" i="2"/>
  <c r="AR70" i="2"/>
  <c r="AF71" i="2"/>
  <c r="BK72" i="2"/>
  <c r="BN73" i="2"/>
  <c r="AI82" i="2"/>
  <c r="AN58" i="2"/>
  <c r="AX58" i="2"/>
  <c r="BI58" i="2"/>
  <c r="BT58" i="2"/>
  <c r="AH59" i="2"/>
  <c r="AS59" i="2"/>
  <c r="BC59" i="2"/>
  <c r="BN59" i="2"/>
  <c r="AM60" i="2"/>
  <c r="AX60" i="2"/>
  <c r="BM60" i="2"/>
  <c r="AF61" i="2"/>
  <c r="AV61" i="2"/>
  <c r="BM61" i="2"/>
  <c r="AI62" i="2"/>
  <c r="BB62" i="2"/>
  <c r="BD63" i="2"/>
  <c r="BF64" i="2"/>
  <c r="AP65" i="2"/>
  <c r="AX66" i="2"/>
  <c r="BL67" i="2"/>
  <c r="AM68" i="2"/>
  <c r="BQ70" i="2"/>
  <c r="BE71" i="2"/>
  <c r="AJ72" i="2"/>
  <c r="AJ74" i="2"/>
  <c r="AI75" i="2"/>
  <c r="AO76" i="2"/>
  <c r="BA77" i="2"/>
  <c r="AN78" i="2"/>
  <c r="BK79" i="2"/>
  <c r="AX80" i="2"/>
  <c r="BK81" i="2"/>
  <c r="AD58" i="2"/>
  <c r="AO58" i="2"/>
  <c r="AZ58" i="2"/>
  <c r="BJ58" i="2"/>
  <c r="BU58" i="2"/>
  <c r="AI59" i="2"/>
  <c r="AT59" i="2"/>
  <c r="BE59" i="2"/>
  <c r="BO59" i="2"/>
  <c r="AD60" i="2"/>
  <c r="AN60" i="2"/>
  <c r="AZ60" i="2"/>
  <c r="BN60" i="2"/>
  <c r="AG61" i="2"/>
  <c r="AY61" i="2"/>
  <c r="BO61" i="2"/>
  <c r="AJ62" i="2"/>
  <c r="BF62" i="2"/>
  <c r="BE63" i="2"/>
  <c r="AD64" i="2"/>
  <c r="BJ64" i="2"/>
  <c r="AQ65" i="2"/>
  <c r="AZ66" i="2"/>
  <c r="BQ67" i="2"/>
  <c r="AO68" i="2"/>
  <c r="BL71" i="2"/>
  <c r="AK72" i="2"/>
  <c r="AH73" i="2"/>
  <c r="AW74" i="2"/>
  <c r="BE75" i="2"/>
  <c r="AS76" i="2"/>
  <c r="BN77" i="2"/>
  <c r="AQ78" i="2"/>
  <c r="BL79" i="2"/>
  <c r="BQ80" i="2"/>
  <c r="AF58" i="2"/>
  <c r="AP58" i="2"/>
  <c r="BA58" i="2"/>
  <c r="BL58" i="2"/>
  <c r="AK59" i="2"/>
  <c r="AU59" i="2"/>
  <c r="BF59" i="2"/>
  <c r="BQ59" i="2"/>
  <c r="AE60" i="2"/>
  <c r="AP60" i="2"/>
  <c r="BC60" i="2"/>
  <c r="BP60" i="2"/>
  <c r="AI61" i="2"/>
  <c r="BB61" i="2"/>
  <c r="BR61" i="2"/>
  <c r="AL62" i="2"/>
  <c r="BH62" i="2"/>
  <c r="AG63" i="2"/>
  <c r="BM63" i="2"/>
  <c r="AF64" i="2"/>
  <c r="BL64" i="2"/>
  <c r="AS65" i="2"/>
  <c r="BC66" i="2"/>
  <c r="AE67" i="2"/>
  <c r="BT67" i="2"/>
  <c r="AY68" i="2"/>
  <c r="AN69" i="2"/>
  <c r="BN71" i="2"/>
  <c r="AW72" i="2"/>
  <c r="AL73" i="2"/>
  <c r="AZ74" i="2"/>
  <c r="BP75" i="2"/>
  <c r="AW76" i="2"/>
  <c r="BO77" i="2"/>
  <c r="BA78" i="2"/>
  <c r="AB51" i="2"/>
  <c r="AB53" i="2"/>
  <c r="AA51" i="2"/>
  <c r="Z51" i="2"/>
  <c r="Z59" i="2"/>
  <c r="BN82" i="2"/>
  <c r="BF82" i="2"/>
  <c r="AX82" i="2"/>
  <c r="AP82" i="2"/>
  <c r="AH82" i="2"/>
  <c r="BQ81" i="2"/>
  <c r="BI81" i="2"/>
  <c r="BA81" i="2"/>
  <c r="AS81" i="2"/>
  <c r="AK81" i="2"/>
  <c r="BT80" i="2"/>
  <c r="BL80" i="2"/>
  <c r="BD80" i="2"/>
  <c r="AV80" i="2"/>
  <c r="AN80" i="2"/>
  <c r="AF80" i="2"/>
  <c r="BO79" i="2"/>
  <c r="BG79" i="2"/>
  <c r="AY79" i="2"/>
  <c r="AQ79" i="2"/>
  <c r="AI79" i="2"/>
  <c r="BR78" i="2"/>
  <c r="BJ78" i="2"/>
  <c r="BB78" i="2"/>
  <c r="AT78" i="2"/>
  <c r="AL78" i="2"/>
  <c r="AD78" i="2"/>
  <c r="BU77" i="2"/>
  <c r="BM77" i="2"/>
  <c r="BE77" i="2"/>
  <c r="AW77" i="2"/>
  <c r="AO77" i="2"/>
  <c r="AG77" i="2"/>
  <c r="BP76" i="2"/>
  <c r="BH76" i="2"/>
  <c r="AZ76" i="2"/>
  <c r="AR76" i="2"/>
  <c r="AJ76" i="2"/>
  <c r="BS75" i="2"/>
  <c r="BK75" i="2"/>
  <c r="BC75" i="2"/>
  <c r="AU75" i="2"/>
  <c r="AM75" i="2"/>
  <c r="AE75" i="2"/>
  <c r="BN74" i="2"/>
  <c r="BF74" i="2"/>
  <c r="AX74" i="2"/>
  <c r="AP74" i="2"/>
  <c r="AH74" i="2"/>
  <c r="BQ73" i="2"/>
  <c r="BI73" i="2"/>
  <c r="BA73" i="2"/>
  <c r="AS73" i="2"/>
  <c r="AK73" i="2"/>
  <c r="BT72" i="2"/>
  <c r="BL72" i="2"/>
  <c r="BT82" i="2"/>
  <c r="BL82" i="2"/>
  <c r="BD82" i="2"/>
  <c r="AV82" i="2"/>
  <c r="AN82" i="2"/>
  <c r="AF82" i="2"/>
  <c r="BO81" i="2"/>
  <c r="BG81" i="2"/>
  <c r="AY81" i="2"/>
  <c r="AQ81" i="2"/>
  <c r="AI81" i="2"/>
  <c r="BR80" i="2"/>
  <c r="BJ80" i="2"/>
  <c r="BB80" i="2"/>
  <c r="AT80" i="2"/>
  <c r="AL80" i="2"/>
  <c r="AD80" i="2"/>
  <c r="BU79" i="2"/>
  <c r="BM79" i="2"/>
  <c r="BE79" i="2"/>
  <c r="AW79" i="2"/>
  <c r="AO79" i="2"/>
  <c r="AG79" i="2"/>
  <c r="BP78" i="2"/>
  <c r="BH78" i="2"/>
  <c r="AZ78" i="2"/>
  <c r="AR78" i="2"/>
  <c r="AJ78" i="2"/>
  <c r="BS77" i="2"/>
  <c r="BK77" i="2"/>
  <c r="BC77" i="2"/>
  <c r="AU77" i="2"/>
  <c r="AM77" i="2"/>
  <c r="AE77" i="2"/>
  <c r="BN76" i="2"/>
  <c r="BF76" i="2"/>
  <c r="AX76" i="2"/>
  <c r="AP76" i="2"/>
  <c r="AH76" i="2"/>
  <c r="BQ75" i="2"/>
  <c r="BI75" i="2"/>
  <c r="BA75" i="2"/>
  <c r="AS75" i="2"/>
  <c r="AK75" i="2"/>
  <c r="BT74" i="2"/>
  <c r="BL74" i="2"/>
  <c r="BD74" i="2"/>
  <c r="AV74" i="2"/>
  <c r="AN74" i="2"/>
  <c r="AF74" i="2"/>
  <c r="BO73" i="2"/>
  <c r="BG73" i="2"/>
  <c r="AY73" i="2"/>
  <c r="AQ73" i="2"/>
  <c r="AI73" i="2"/>
  <c r="BR72" i="2"/>
  <c r="BJ72" i="2"/>
  <c r="BQ82" i="2"/>
  <c r="BI82" i="2"/>
  <c r="BA82" i="2"/>
  <c r="AS82" i="2"/>
  <c r="AK82" i="2"/>
  <c r="BT81" i="2"/>
  <c r="BL81" i="2"/>
  <c r="BD81" i="2"/>
  <c r="AV81" i="2"/>
  <c r="AN81" i="2"/>
  <c r="AF81" i="2"/>
  <c r="BO80" i="2"/>
  <c r="BG80" i="2"/>
  <c r="AY80" i="2"/>
  <c r="AQ80" i="2"/>
  <c r="AI80" i="2"/>
  <c r="BR79" i="2"/>
  <c r="BJ79" i="2"/>
  <c r="BB79" i="2"/>
  <c r="AT79" i="2"/>
  <c r="AL79" i="2"/>
  <c r="AD79" i="2"/>
  <c r="BU78" i="2"/>
  <c r="BM78" i="2"/>
  <c r="BE78" i="2"/>
  <c r="AW78" i="2"/>
  <c r="AO78" i="2"/>
  <c r="AG78" i="2"/>
  <c r="BP77" i="2"/>
  <c r="BH77" i="2"/>
  <c r="AZ77" i="2"/>
  <c r="AR77" i="2"/>
  <c r="AJ77" i="2"/>
  <c r="BS76" i="2"/>
  <c r="BK76" i="2"/>
  <c r="BC76" i="2"/>
  <c r="AU76" i="2"/>
  <c r="AM76" i="2"/>
  <c r="AE76" i="2"/>
  <c r="BN75" i="2"/>
  <c r="BF75" i="2"/>
  <c r="AX75" i="2"/>
  <c r="AP75" i="2"/>
  <c r="AH75" i="2"/>
  <c r="BQ74" i="2"/>
  <c r="BI74" i="2"/>
  <c r="BA74" i="2"/>
  <c r="AS74" i="2"/>
  <c r="AK74" i="2"/>
  <c r="BT73" i="2"/>
  <c r="BL73" i="2"/>
  <c r="BD73" i="2"/>
  <c r="AV73" i="2"/>
  <c r="AN73" i="2"/>
  <c r="AF73" i="2"/>
  <c r="BO72" i="2"/>
  <c r="BG72" i="2"/>
  <c r="BP82" i="2"/>
  <c r="BC82" i="2"/>
  <c r="AQ82" i="2"/>
  <c r="AD82" i="2"/>
  <c r="BR81" i="2"/>
  <c r="BE81" i="2"/>
  <c r="AR81" i="2"/>
  <c r="AE81" i="2"/>
  <c r="BU80" i="2"/>
  <c r="BH80" i="2"/>
  <c r="AU80" i="2"/>
  <c r="AH80" i="2"/>
  <c r="BI79" i="2"/>
  <c r="AV79" i="2"/>
  <c r="AJ79" i="2"/>
  <c r="BK78" i="2"/>
  <c r="AX78" i="2"/>
  <c r="AK78" i="2"/>
  <c r="BL77" i="2"/>
  <c r="AY77" i="2"/>
  <c r="AL77" i="2"/>
  <c r="BM76" i="2"/>
  <c r="BA76" i="2"/>
  <c r="AN76" i="2"/>
  <c r="BO75" i="2"/>
  <c r="BB75" i="2"/>
  <c r="AO75" i="2"/>
  <c r="BP74" i="2"/>
  <c r="BC74" i="2"/>
  <c r="AQ74" i="2"/>
  <c r="AD74" i="2"/>
  <c r="BR73" i="2"/>
  <c r="BE73" i="2"/>
  <c r="AR73" i="2"/>
  <c r="AE73" i="2"/>
  <c r="BU72" i="2"/>
  <c r="BH72" i="2"/>
  <c r="AY72" i="2"/>
  <c r="AQ72" i="2"/>
  <c r="AI72" i="2"/>
  <c r="BR71" i="2"/>
  <c r="BJ71" i="2"/>
  <c r="BB71" i="2"/>
  <c r="AT71" i="2"/>
  <c r="AL71" i="2"/>
  <c r="AD71" i="2"/>
  <c r="BU70" i="2"/>
  <c r="BM70" i="2"/>
  <c r="BE70" i="2"/>
  <c r="AW70" i="2"/>
  <c r="AO70" i="2"/>
  <c r="AG70" i="2"/>
  <c r="BP69" i="2"/>
  <c r="BH69" i="2"/>
  <c r="AZ69" i="2"/>
  <c r="AR69" i="2"/>
  <c r="AJ69" i="2"/>
  <c r="BO82" i="2"/>
  <c r="BB82" i="2"/>
  <c r="AO82" i="2"/>
  <c r="BP81" i="2"/>
  <c r="BC81" i="2"/>
  <c r="AP81" i="2"/>
  <c r="AD81" i="2"/>
  <c r="BS80" i="2"/>
  <c r="BF80" i="2"/>
  <c r="AS80" i="2"/>
  <c r="AG80" i="2"/>
  <c r="BT79" i="2"/>
  <c r="BH79" i="2"/>
  <c r="AU79" i="2"/>
  <c r="AH79" i="2"/>
  <c r="BI78" i="2"/>
  <c r="AV78" i="2"/>
  <c r="AI78" i="2"/>
  <c r="BJ77" i="2"/>
  <c r="AX77" i="2"/>
  <c r="AK77" i="2"/>
  <c r="BL76" i="2"/>
  <c r="AY76" i="2"/>
  <c r="AL76" i="2"/>
  <c r="BM75" i="2"/>
  <c r="AZ75" i="2"/>
  <c r="AN75" i="2"/>
  <c r="BO74" i="2"/>
  <c r="BB74" i="2"/>
  <c r="AO74" i="2"/>
  <c r="BP73" i="2"/>
  <c r="BC73" i="2"/>
  <c r="AP73" i="2"/>
  <c r="AD73" i="2"/>
  <c r="BS72" i="2"/>
  <c r="BF72" i="2"/>
  <c r="AX72" i="2"/>
  <c r="AP72" i="2"/>
  <c r="AH72" i="2"/>
  <c r="BQ71" i="2"/>
  <c r="BI71" i="2"/>
  <c r="BA71" i="2"/>
  <c r="AS71" i="2"/>
  <c r="AK71" i="2"/>
  <c r="BT70" i="2"/>
  <c r="BL70" i="2"/>
  <c r="BD70" i="2"/>
  <c r="AV70" i="2"/>
  <c r="AN70" i="2"/>
  <c r="AF70" i="2"/>
  <c r="BO69" i="2"/>
  <c r="BG69" i="2"/>
  <c r="AY69" i="2"/>
  <c r="AQ69" i="2"/>
  <c r="AI69" i="2"/>
  <c r="BR68" i="2"/>
  <c r="BJ68" i="2"/>
  <c r="BB68" i="2"/>
  <c r="AT68" i="2"/>
  <c r="AL68" i="2"/>
  <c r="AD68" i="2"/>
  <c r="BU67" i="2"/>
  <c r="BM67" i="2"/>
  <c r="BE67" i="2"/>
  <c r="AW67" i="2"/>
  <c r="AO67" i="2"/>
  <c r="BK82" i="2"/>
  <c r="AY82" i="2"/>
  <c r="AL82" i="2"/>
  <c r="BM81" i="2"/>
  <c r="AZ81" i="2"/>
  <c r="AM81" i="2"/>
  <c r="BP80" i="2"/>
  <c r="BC80" i="2"/>
  <c r="AP80" i="2"/>
  <c r="BQ79" i="2"/>
  <c r="BD79" i="2"/>
  <c r="AR79" i="2"/>
  <c r="AE79" i="2"/>
  <c r="BS78" i="2"/>
  <c r="BF78" i="2"/>
  <c r="AS78" i="2"/>
  <c r="AF78" i="2"/>
  <c r="BT77" i="2"/>
  <c r="BG77" i="2"/>
  <c r="AT77" i="2"/>
  <c r="AH77" i="2"/>
  <c r="BU76" i="2"/>
  <c r="BI76" i="2"/>
  <c r="AV76" i="2"/>
  <c r="AI76" i="2"/>
  <c r="BJ75" i="2"/>
  <c r="AW75" i="2"/>
  <c r="AJ75" i="2"/>
  <c r="BK74" i="2"/>
  <c r="AY74" i="2"/>
  <c r="AL74" i="2"/>
  <c r="BM73" i="2"/>
  <c r="AZ73" i="2"/>
  <c r="AM73" i="2"/>
  <c r="BP72" i="2"/>
  <c r="BD72" i="2"/>
  <c r="AV72" i="2"/>
  <c r="AN72" i="2"/>
  <c r="AF72" i="2"/>
  <c r="BO71" i="2"/>
  <c r="BG71" i="2"/>
  <c r="AY71" i="2"/>
  <c r="AQ71" i="2"/>
  <c r="AI71" i="2"/>
  <c r="BR70" i="2"/>
  <c r="BJ70" i="2"/>
  <c r="BB70" i="2"/>
  <c r="AT70" i="2"/>
  <c r="AL70" i="2"/>
  <c r="AD70" i="2"/>
  <c r="BU69" i="2"/>
  <c r="BM69" i="2"/>
  <c r="BE69" i="2"/>
  <c r="AW69" i="2"/>
  <c r="AO69" i="2"/>
  <c r="AG69" i="2"/>
  <c r="BP68" i="2"/>
  <c r="BH68" i="2"/>
  <c r="AZ68" i="2"/>
  <c r="AR68" i="2"/>
  <c r="AJ68" i="2"/>
  <c r="BS67" i="2"/>
  <c r="BK67" i="2"/>
  <c r="BC67" i="2"/>
  <c r="AU67" i="2"/>
  <c r="AM67" i="2"/>
  <c r="BU82" i="2"/>
  <c r="AZ82" i="2"/>
  <c r="AG82" i="2"/>
  <c r="BS81" i="2"/>
  <c r="AW81" i="2"/>
  <c r="BM80" i="2"/>
  <c r="AR80" i="2"/>
  <c r="BF79" i="2"/>
  <c r="AM79" i="2"/>
  <c r="BQ78" i="2"/>
  <c r="AY78" i="2"/>
  <c r="BI77" i="2"/>
  <c r="AP77" i="2"/>
  <c r="BD76" i="2"/>
  <c r="AG76" i="2"/>
  <c r="BT75" i="2"/>
  <c r="AY75" i="2"/>
  <c r="AF75" i="2"/>
  <c r="BR74" i="2"/>
  <c r="AU74" i="2"/>
  <c r="BK73" i="2"/>
  <c r="AT73" i="2"/>
  <c r="BI72" i="2"/>
  <c r="AT72" i="2"/>
  <c r="AG72" i="2"/>
  <c r="BU71" i="2"/>
  <c r="BH71" i="2"/>
  <c r="AV71" i="2"/>
  <c r="AH71" i="2"/>
  <c r="BK70" i="2"/>
  <c r="AY70" i="2"/>
  <c r="AK70" i="2"/>
  <c r="BK69" i="2"/>
  <c r="AX69" i="2"/>
  <c r="AL69" i="2"/>
  <c r="BO68" i="2"/>
  <c r="BE68" i="2"/>
  <c r="AU68" i="2"/>
  <c r="AI68" i="2"/>
  <c r="BO67" i="2"/>
  <c r="BD67" i="2"/>
  <c r="AS67" i="2"/>
  <c r="AI67" i="2"/>
  <c r="BR66" i="2"/>
  <c r="BJ66" i="2"/>
  <c r="BB66" i="2"/>
  <c r="AT66" i="2"/>
  <c r="AL66" i="2"/>
  <c r="AD66" i="2"/>
  <c r="BU65" i="2"/>
  <c r="BM65" i="2"/>
  <c r="BE65" i="2"/>
  <c r="AW65" i="2"/>
  <c r="AO65" i="2"/>
  <c r="AG65" i="2"/>
  <c r="BP64" i="2"/>
  <c r="BH64" i="2"/>
  <c r="AZ64" i="2"/>
  <c r="AR64" i="2"/>
  <c r="AJ64" i="2"/>
  <c r="BS63" i="2"/>
  <c r="BK63" i="2"/>
  <c r="BC63" i="2"/>
  <c r="AU63" i="2"/>
  <c r="AM63" i="2"/>
  <c r="AE63" i="2"/>
  <c r="BS82" i="2"/>
  <c r="AW82" i="2"/>
  <c r="AE82" i="2"/>
  <c r="BN81" i="2"/>
  <c r="AU81" i="2"/>
  <c r="BK80" i="2"/>
  <c r="AO80" i="2"/>
  <c r="BC79" i="2"/>
  <c r="AK79" i="2"/>
  <c r="BO78" i="2"/>
  <c r="AU78" i="2"/>
  <c r="BF77" i="2"/>
  <c r="AN77" i="2"/>
  <c r="BT76" i="2"/>
  <c r="BB76" i="2"/>
  <c r="AF76" i="2"/>
  <c r="BR75" i="2"/>
  <c r="AV75" i="2"/>
  <c r="AD75" i="2"/>
  <c r="BM74" i="2"/>
  <c r="AT74" i="2"/>
  <c r="BJ73" i="2"/>
  <c r="AO73" i="2"/>
  <c r="BE72" i="2"/>
  <c r="AS72" i="2"/>
  <c r="AE72" i="2"/>
  <c r="BT71" i="2"/>
  <c r="BF71" i="2"/>
  <c r="AU71" i="2"/>
  <c r="AG71" i="2"/>
  <c r="BI70" i="2"/>
  <c r="AX70" i="2"/>
  <c r="AJ70" i="2"/>
  <c r="BJ69" i="2"/>
  <c r="AV69" i="2"/>
  <c r="AK69" i="2"/>
  <c r="BN68" i="2"/>
  <c r="BD68" i="2"/>
  <c r="AS68" i="2"/>
  <c r="AH68" i="2"/>
  <c r="BN67" i="2"/>
  <c r="BB67" i="2"/>
  <c r="AR67" i="2"/>
  <c r="AH67" i="2"/>
  <c r="BQ66" i="2"/>
  <c r="BI66" i="2"/>
  <c r="BA66" i="2"/>
  <c r="AS66" i="2"/>
  <c r="AK66" i="2"/>
  <c r="BT65" i="2"/>
  <c r="BL65" i="2"/>
  <c r="BD65" i="2"/>
  <c r="AV65" i="2"/>
  <c r="AN65" i="2"/>
  <c r="AF65" i="2"/>
  <c r="BO64" i="2"/>
  <c r="BG64" i="2"/>
  <c r="AY64" i="2"/>
  <c r="AQ64" i="2"/>
  <c r="AI64" i="2"/>
  <c r="BR63" i="2"/>
  <c r="BJ63" i="2"/>
  <c r="BB63" i="2"/>
  <c r="AT63" i="2"/>
  <c r="AL63" i="2"/>
  <c r="AD63" i="2"/>
  <c r="BU62" i="2"/>
  <c r="BM62" i="2"/>
  <c r="BE62" i="2"/>
  <c r="AW62" i="2"/>
  <c r="AO62" i="2"/>
  <c r="AG62" i="2"/>
  <c r="BP61" i="2"/>
  <c r="BH61" i="2"/>
  <c r="AZ61" i="2"/>
  <c r="AR61" i="2"/>
  <c r="AJ61" i="2"/>
  <c r="BS60" i="2"/>
  <c r="BM82" i="2"/>
  <c r="AT82" i="2"/>
  <c r="BJ81" i="2"/>
  <c r="AO81" i="2"/>
  <c r="BE80" i="2"/>
  <c r="AK80" i="2"/>
  <c r="BS79" i="2"/>
  <c r="AZ79" i="2"/>
  <c r="BL78" i="2"/>
  <c r="AP78" i="2"/>
  <c r="BB77" i="2"/>
  <c r="AF77" i="2"/>
  <c r="BQ76" i="2"/>
  <c r="AT76" i="2"/>
  <c r="BL75" i="2"/>
  <c r="AR75" i="2"/>
  <c r="BH74" i="2"/>
  <c r="AM74" i="2"/>
  <c r="BF73" i="2"/>
  <c r="AJ73" i="2"/>
  <c r="BB72" i="2"/>
  <c r="AO72" i="2"/>
  <c r="BP71" i="2"/>
  <c r="BD71" i="2"/>
  <c r="AP71" i="2"/>
  <c r="AE71" i="2"/>
  <c r="BS70" i="2"/>
  <c r="BG70" i="2"/>
  <c r="AS70" i="2"/>
  <c r="AH70" i="2"/>
  <c r="BS69" i="2"/>
  <c r="BF69" i="2"/>
  <c r="AT69" i="2"/>
  <c r="AF69" i="2"/>
  <c r="BL68" i="2"/>
  <c r="BA68" i="2"/>
  <c r="AP68" i="2"/>
  <c r="AF68" i="2"/>
  <c r="BJ67" i="2"/>
  <c r="AZ67" i="2"/>
  <c r="AP67" i="2"/>
  <c r="AF67" i="2"/>
  <c r="BO66" i="2"/>
  <c r="BG66" i="2"/>
  <c r="AY66" i="2"/>
  <c r="AQ66" i="2"/>
  <c r="AI66" i="2"/>
  <c r="BR65" i="2"/>
  <c r="BJ65" i="2"/>
  <c r="BB65" i="2"/>
  <c r="AT65" i="2"/>
  <c r="AL65" i="2"/>
  <c r="AD65" i="2"/>
  <c r="BU64" i="2"/>
  <c r="BM64" i="2"/>
  <c r="BE64" i="2"/>
  <c r="AW64" i="2"/>
  <c r="AO64" i="2"/>
  <c r="AG64" i="2"/>
  <c r="BP63" i="2"/>
  <c r="BH63" i="2"/>
  <c r="AZ63" i="2"/>
  <c r="AR63" i="2"/>
  <c r="AJ63" i="2"/>
  <c r="BS62" i="2"/>
  <c r="BK62" i="2"/>
  <c r="BC62" i="2"/>
  <c r="AU62" i="2"/>
  <c r="AM62" i="2"/>
  <c r="AE62" i="2"/>
  <c r="BN61" i="2"/>
  <c r="BF61" i="2"/>
  <c r="AX61" i="2"/>
  <c r="AP61" i="2"/>
  <c r="AH61" i="2"/>
  <c r="BQ60" i="2"/>
  <c r="BI60" i="2"/>
  <c r="BA60" i="2"/>
  <c r="BH82" i="2"/>
  <c r="AM82" i="2"/>
  <c r="BF81" i="2"/>
  <c r="AJ81" i="2"/>
  <c r="AZ80" i="2"/>
  <c r="AE80" i="2"/>
  <c r="BN79" i="2"/>
  <c r="AS79" i="2"/>
  <c r="BD78" i="2"/>
  <c r="AM78" i="2"/>
  <c r="BQ77" i="2"/>
  <c r="AV77" i="2"/>
  <c r="BJ76" i="2"/>
  <c r="AQ76" i="2"/>
  <c r="BG75" i="2"/>
  <c r="AL75" i="2"/>
  <c r="BE74" i="2"/>
  <c r="AI74" i="2"/>
  <c r="BU73" i="2"/>
  <c r="AX73" i="2"/>
  <c r="AG73" i="2"/>
  <c r="BN72" i="2"/>
  <c r="AZ72" i="2"/>
  <c r="AL72" i="2"/>
  <c r="BM71" i="2"/>
  <c r="AZ71" i="2"/>
  <c r="AN71" i="2"/>
  <c r="BP70" i="2"/>
  <c r="BC70" i="2"/>
  <c r="AQ70" i="2"/>
  <c r="BQ69" i="2"/>
  <c r="BC69" i="2"/>
  <c r="AP69" i="2"/>
  <c r="AD69" i="2"/>
  <c r="BT68" i="2"/>
  <c r="BI68" i="2"/>
  <c r="AX68" i="2"/>
  <c r="AN68" i="2"/>
  <c r="BR67" i="2"/>
  <c r="BH67" i="2"/>
  <c r="AX67" i="2"/>
  <c r="AL67" i="2"/>
  <c r="AD67" i="2"/>
  <c r="BU66" i="2"/>
  <c r="BM66" i="2"/>
  <c r="BE66" i="2"/>
  <c r="AW66" i="2"/>
  <c r="AO66" i="2"/>
  <c r="AG66" i="2"/>
  <c r="BP65" i="2"/>
  <c r="BH65" i="2"/>
  <c r="AZ65" i="2"/>
  <c r="AR65" i="2"/>
  <c r="AJ65" i="2"/>
  <c r="BS64" i="2"/>
  <c r="BK64" i="2"/>
  <c r="BC64" i="2"/>
  <c r="AU64" i="2"/>
  <c r="AM64" i="2"/>
  <c r="AE64" i="2"/>
  <c r="BN63" i="2"/>
  <c r="BF63" i="2"/>
  <c r="AX63" i="2"/>
  <c r="AP63" i="2"/>
  <c r="AH63" i="2"/>
  <c r="BQ62" i="2"/>
  <c r="BI62" i="2"/>
  <c r="BA62" i="2"/>
  <c r="AS62" i="2"/>
  <c r="AK62" i="2"/>
  <c r="Z64" i="2"/>
  <c r="AI58" i="2"/>
  <c r="AQ58" i="2"/>
  <c r="AY58" i="2"/>
  <c r="BG58" i="2"/>
  <c r="BO58" i="2"/>
  <c r="AF59" i="2"/>
  <c r="AN59" i="2"/>
  <c r="AV59" i="2"/>
  <c r="BD59" i="2"/>
  <c r="BL59" i="2"/>
  <c r="BT59" i="2"/>
  <c r="AK60" i="2"/>
  <c r="AS60" i="2"/>
  <c r="BB60" i="2"/>
  <c r="BK60" i="2"/>
  <c r="BU60" i="2"/>
  <c r="AE61" i="2"/>
  <c r="AO61" i="2"/>
  <c r="BA61" i="2"/>
  <c r="BK61" i="2"/>
  <c r="BU61" i="2"/>
  <c r="AH62" i="2"/>
  <c r="AT62" i="2"/>
  <c r="BG62" i="2"/>
  <c r="BT62" i="2"/>
  <c r="AI63" i="2"/>
  <c r="AY63" i="2"/>
  <c r="BO63" i="2"/>
  <c r="AS64" i="2"/>
  <c r="BI64" i="2"/>
  <c r="AM65" i="2"/>
  <c r="BC65" i="2"/>
  <c r="BS65" i="2"/>
  <c r="AF66" i="2"/>
  <c r="AV66" i="2"/>
  <c r="BL66" i="2"/>
  <c r="AT67" i="2"/>
  <c r="BP67" i="2"/>
  <c r="AG68" i="2"/>
  <c r="BC68" i="2"/>
  <c r="AS69" i="2"/>
  <c r="BR69" i="2"/>
  <c r="AP70" i="2"/>
  <c r="BO70" i="2"/>
  <c r="AJ71" i="2"/>
  <c r="BK71" i="2"/>
  <c r="BA72" i="2"/>
  <c r="BS73" i="2"/>
  <c r="AR74" i="2"/>
  <c r="BH75" i="2"/>
  <c r="AK76" i="2"/>
  <c r="BD77" i="2"/>
  <c r="AH78" i="2"/>
  <c r="BA79" i="2"/>
  <c r="AJ80" i="2"/>
  <c r="AX81" i="2"/>
  <c r="BR82" i="2"/>
  <c r="AE58" i="2"/>
  <c r="AM58" i="2"/>
  <c r="AU58" i="2"/>
  <c r="BC58" i="2"/>
  <c r="BK58" i="2"/>
  <c r="BS58" i="2"/>
  <c r="AJ59" i="2"/>
  <c r="AR59" i="2"/>
  <c r="AZ59" i="2"/>
  <c r="BH59" i="2"/>
  <c r="BP59" i="2"/>
  <c r="AG60" i="2"/>
  <c r="AO60" i="2"/>
  <c r="AW60" i="2"/>
  <c r="BF60" i="2"/>
  <c r="BO60" i="2"/>
  <c r="AK61" i="2"/>
  <c r="AU61" i="2"/>
  <c r="BE61" i="2"/>
  <c r="BQ61" i="2"/>
  <c r="AN62" i="2"/>
  <c r="AZ62" i="2"/>
  <c r="BN62" i="2"/>
  <c r="AQ63" i="2"/>
  <c r="BG63" i="2"/>
  <c r="AK64" i="2"/>
  <c r="BA64" i="2"/>
  <c r="BQ64" i="2"/>
  <c r="AE65" i="2"/>
  <c r="AU65" i="2"/>
  <c r="BK65" i="2"/>
  <c r="AN66" i="2"/>
  <c r="BD66" i="2"/>
  <c r="BT66" i="2"/>
  <c r="AJ67" i="2"/>
  <c r="BF67" i="2"/>
  <c r="AQ68" i="2"/>
  <c r="BM68" i="2"/>
  <c r="AE69" i="2"/>
  <c r="BD69" i="2"/>
  <c r="BA70" i="2"/>
  <c r="AW71" i="2"/>
  <c r="AM72" i="2"/>
  <c r="BQ72" i="2"/>
  <c r="AW73" i="2"/>
  <c r="BJ74" i="2"/>
  <c r="AQ75" i="2"/>
  <c r="BE76" i="2"/>
  <c r="AI77" i="2"/>
  <c r="BC78" i="2"/>
  <c r="AF79" i="2"/>
  <c r="BA80" i="2"/>
  <c r="AG81" i="2"/>
  <c r="BU81" i="2"/>
  <c r="AU82" i="2"/>
  <c r="AS63" i="2"/>
  <c r="BI63" i="2"/>
  <c r="AL64" i="2"/>
  <c r="BB64" i="2"/>
  <c r="BR64" i="2"/>
  <c r="AH65" i="2"/>
  <c r="AX65" i="2"/>
  <c r="BN65" i="2"/>
  <c r="AP66" i="2"/>
  <c r="BF66" i="2"/>
  <c r="AK67" i="2"/>
  <c r="BG67" i="2"/>
  <c r="AV68" i="2"/>
  <c r="BQ68" i="2"/>
  <c r="AH69" i="2"/>
  <c r="BI69" i="2"/>
  <c r="AE70" i="2"/>
  <c r="BF70" i="2"/>
  <c r="AX71" i="2"/>
  <c r="AR72" i="2"/>
  <c r="BB73" i="2"/>
  <c r="AE74" i="2"/>
  <c r="BS74" i="2"/>
  <c r="AT75" i="2"/>
  <c r="BG76" i="2"/>
  <c r="AQ77" i="2"/>
  <c r="BG78" i="2"/>
  <c r="AN79" i="2"/>
  <c r="BI80" i="2"/>
  <c r="AH81" i="2"/>
  <c r="BE82" i="2"/>
  <c r="Z76" i="2"/>
  <c r="Z75" i="2"/>
  <c r="Z78" i="2"/>
  <c r="Z77" i="2"/>
  <c r="Z73" i="2"/>
  <c r="Z69" i="2"/>
  <c r="Z67" i="2"/>
  <c r="Z81" i="2"/>
  <c r="AY60" i="2"/>
  <c r="BH60" i="2"/>
  <c r="BR60" i="2"/>
  <c r="AM61" i="2"/>
  <c r="AW61" i="2"/>
  <c r="BI61" i="2"/>
  <c r="BS61" i="2"/>
  <c r="AD62" i="2"/>
  <c r="AQ62" i="2"/>
  <c r="BD62" i="2"/>
  <c r="BP62" i="2"/>
  <c r="AF63" i="2"/>
  <c r="AV63" i="2"/>
  <c r="BL63" i="2"/>
  <c r="AN64" i="2"/>
  <c r="BD64" i="2"/>
  <c r="BT64" i="2"/>
  <c r="AI65" i="2"/>
  <c r="AY65" i="2"/>
  <c r="BO65" i="2"/>
  <c r="AR66" i="2"/>
  <c r="BH66" i="2"/>
  <c r="AN67" i="2"/>
  <c r="BI67" i="2"/>
  <c r="AW68" i="2"/>
  <c r="BS68" i="2"/>
  <c r="AM69" i="2"/>
  <c r="BL69" i="2"/>
  <c r="AI70" i="2"/>
  <c r="BH70" i="2"/>
  <c r="BC71" i="2"/>
  <c r="AU72" i="2"/>
  <c r="BH73" i="2"/>
  <c r="AG74" i="2"/>
  <c r="BU74" i="2"/>
  <c r="BD75" i="2"/>
  <c r="BO76" i="2"/>
  <c r="AS77" i="2"/>
  <c r="BN78" i="2"/>
  <c r="AP79" i="2"/>
  <c r="BN80" i="2"/>
  <c r="AL81" i="2"/>
  <c r="BG82" i="2"/>
  <c r="AE86" i="5"/>
  <c r="AM86" i="5"/>
  <c r="AU86" i="5"/>
  <c r="BC86" i="5"/>
  <c r="BK86" i="5"/>
  <c r="BS86" i="5"/>
  <c r="AJ87" i="5"/>
  <c r="AR87" i="5"/>
  <c r="AZ87" i="5"/>
  <c r="BH87" i="5"/>
  <c r="BP87" i="5"/>
  <c r="AG88" i="5"/>
  <c r="AO88" i="5"/>
  <c r="AW88" i="5"/>
  <c r="BE88" i="5"/>
  <c r="BM88" i="5"/>
  <c r="BU88" i="5"/>
  <c r="BN88" i="5"/>
  <c r="AP86" i="5"/>
  <c r="BN86" i="5"/>
  <c r="AU87" i="5"/>
  <c r="BS87" i="5"/>
  <c r="AZ88" i="5"/>
  <c r="AD86" i="5"/>
  <c r="AY86" i="5"/>
  <c r="AF87" i="5"/>
  <c r="BD87" i="5"/>
  <c r="AK88" i="5"/>
  <c r="BI88" i="5"/>
  <c r="BC88" i="5"/>
  <c r="AT86" i="5"/>
  <c r="AI87" i="5"/>
  <c r="BO87" i="5"/>
  <c r="BD88" i="5"/>
  <c r="AF86" i="5"/>
  <c r="AN86" i="5"/>
  <c r="AV86" i="5"/>
  <c r="BD86" i="5"/>
  <c r="BL86" i="5"/>
  <c r="BT86" i="5"/>
  <c r="AK87" i="5"/>
  <c r="AS87" i="5"/>
  <c r="BA87" i="5"/>
  <c r="BI87" i="5"/>
  <c r="BQ87" i="5"/>
  <c r="AH88" i="5"/>
  <c r="AP88" i="5"/>
  <c r="AX88" i="5"/>
  <c r="BF88" i="5"/>
  <c r="AD88" i="5"/>
  <c r="AX86" i="5"/>
  <c r="AM87" i="5"/>
  <c r="BK87" i="5"/>
  <c r="AR88" i="5"/>
  <c r="BP88" i="5"/>
  <c r="AQ86" i="5"/>
  <c r="BO86" i="5"/>
  <c r="AV87" i="5"/>
  <c r="BT87" i="5"/>
  <c r="BA88" i="5"/>
  <c r="AU88" i="5"/>
  <c r="AL86" i="5"/>
  <c r="BR86" i="5"/>
  <c r="BG87" i="5"/>
  <c r="AV88" i="5"/>
  <c r="AG86" i="5"/>
  <c r="AO86" i="5"/>
  <c r="AW86" i="5"/>
  <c r="BE86" i="5"/>
  <c r="BM86" i="5"/>
  <c r="BU86" i="5"/>
  <c r="AL87" i="5"/>
  <c r="AT87" i="5"/>
  <c r="BB87" i="5"/>
  <c r="BJ87" i="5"/>
  <c r="BR87" i="5"/>
  <c r="AI88" i="5"/>
  <c r="AQ88" i="5"/>
  <c r="AY88" i="5"/>
  <c r="BG88" i="5"/>
  <c r="BO88" i="5"/>
  <c r="AD87" i="5"/>
  <c r="AH86" i="5"/>
  <c r="BF86" i="5"/>
  <c r="AE87" i="5"/>
  <c r="BC87" i="5"/>
  <c r="AJ88" i="5"/>
  <c r="BH88" i="5"/>
  <c r="AI86" i="5"/>
  <c r="BG86" i="5"/>
  <c r="AN87" i="5"/>
  <c r="BL87" i="5"/>
  <c r="AS88" i="5"/>
  <c r="BQ88" i="5"/>
  <c r="BS88" i="5"/>
  <c r="BJ86" i="5"/>
  <c r="AY87" i="5"/>
  <c r="AN88" i="5"/>
  <c r="BT88" i="5"/>
  <c r="AJ86" i="5"/>
  <c r="AR86" i="5"/>
  <c r="AZ86" i="5"/>
  <c r="BH86" i="5"/>
  <c r="BP86" i="5"/>
  <c r="AG87" i="5"/>
  <c r="AO87" i="5"/>
  <c r="AW87" i="5"/>
  <c r="BE87" i="5"/>
  <c r="BM87" i="5"/>
  <c r="BU87" i="5"/>
  <c r="AL88" i="5"/>
  <c r="AT88" i="5"/>
  <c r="BB88" i="5"/>
  <c r="BJ88" i="5"/>
  <c r="BR88" i="5"/>
  <c r="AK86" i="5"/>
  <c r="AS86" i="5"/>
  <c r="BA86" i="5"/>
  <c r="BI86" i="5"/>
  <c r="BQ86" i="5"/>
  <c r="AH87" i="5"/>
  <c r="AP87" i="5"/>
  <c r="AX87" i="5"/>
  <c r="BF87" i="5"/>
  <c r="BN87" i="5"/>
  <c r="AE88" i="5"/>
  <c r="AM88" i="5"/>
  <c r="BK88" i="5"/>
  <c r="BB86" i="5"/>
  <c r="AQ87" i="5"/>
  <c r="AF88" i="5"/>
  <c r="BL88" i="5"/>
  <c r="Z80" i="2"/>
  <c r="Z74" i="2"/>
  <c r="Z79" i="2"/>
  <c r="Z65" i="2"/>
  <c r="Z68" i="2"/>
  <c r="Z82" i="2"/>
  <c r="Z63" i="2"/>
  <c r="Z70" i="2"/>
  <c r="Z62" i="2"/>
  <c r="Z60" i="2"/>
  <c r="Z58" i="2"/>
  <c r="Z61" i="2"/>
  <c r="Z66" i="2"/>
  <c r="Z71" i="2"/>
  <c r="Z72" i="2"/>
  <c r="W76" i="2"/>
  <c r="S96" i="5"/>
  <c r="S61" i="5"/>
  <c r="W85" i="5"/>
  <c r="W87" i="5"/>
  <c r="S59" i="5"/>
  <c r="S79" i="5"/>
  <c r="W76" i="5"/>
  <c r="W62" i="5"/>
  <c r="S56" i="5"/>
  <c r="W86" i="5"/>
  <c r="S76" i="5"/>
  <c r="O77" i="5"/>
  <c r="W96" i="5"/>
  <c r="O86" i="5"/>
  <c r="O62" i="5"/>
  <c r="S89" i="5"/>
  <c r="O61" i="5"/>
  <c r="O60" i="5"/>
  <c r="S74" i="5"/>
  <c r="S65" i="5"/>
  <c r="S99" i="5"/>
  <c r="W75" i="5"/>
  <c r="O94" i="5"/>
  <c r="S69" i="5"/>
  <c r="W57" i="5"/>
  <c r="O88" i="5"/>
  <c r="W69" i="5"/>
  <c r="O92" i="5"/>
  <c r="W63" i="5"/>
  <c r="S75" i="5"/>
  <c r="O66" i="5"/>
  <c r="W58" i="5"/>
  <c r="O83" i="5"/>
  <c r="O89" i="5"/>
  <c r="S86" i="5"/>
  <c r="S81" i="5"/>
  <c r="W83" i="5"/>
  <c r="S95" i="5"/>
  <c r="O82" i="5"/>
  <c r="S57" i="5"/>
  <c r="S97" i="5"/>
  <c r="O70" i="5"/>
  <c r="O90" i="5"/>
  <c r="W84" i="5"/>
  <c r="S64" i="5"/>
  <c r="W59" i="5"/>
  <c r="S58" i="5"/>
  <c r="O93" i="5"/>
  <c r="S68" i="5"/>
  <c r="O87" i="5"/>
  <c r="O73" i="5"/>
  <c r="W88" i="5"/>
  <c r="O80" i="5"/>
  <c r="W70" i="5"/>
  <c r="S93" i="5"/>
  <c r="S77" i="5"/>
  <c r="W79" i="5"/>
  <c r="O75" i="5"/>
  <c r="O57" i="5"/>
  <c r="O98" i="5"/>
  <c r="S83" i="5"/>
  <c r="O67" i="5"/>
  <c r="O72" i="5"/>
  <c r="S80" i="5"/>
  <c r="W92" i="5"/>
  <c r="S98" i="5"/>
  <c r="W90" i="5"/>
  <c r="W68" i="5"/>
  <c r="W73" i="5"/>
  <c r="W74" i="5"/>
  <c r="S85" i="5"/>
  <c r="O69" i="5"/>
  <c r="W65" i="5"/>
  <c r="W56" i="5"/>
  <c r="O85" i="5"/>
  <c r="W97" i="5"/>
  <c r="O68" i="5"/>
  <c r="O96" i="5"/>
  <c r="S91" i="5"/>
  <c r="S92" i="5"/>
  <c r="S90" i="5"/>
  <c r="W61" i="5"/>
  <c r="W91" i="5"/>
  <c r="O81" i="5"/>
  <c r="O91" i="5"/>
  <c r="W60" i="5"/>
  <c r="S71" i="5"/>
  <c r="O59" i="5"/>
  <c r="S94" i="5"/>
  <c r="O65" i="5"/>
  <c r="S87" i="5"/>
  <c r="S63" i="5"/>
  <c r="W99" i="5"/>
  <c r="W78" i="5"/>
  <c r="S82" i="5"/>
  <c r="O74" i="5"/>
  <c r="S84" i="5"/>
  <c r="S60" i="5"/>
  <c r="S73" i="5"/>
  <c r="S78" i="5"/>
  <c r="W89" i="5"/>
  <c r="O58" i="5"/>
  <c r="S70" i="5"/>
  <c r="W80" i="5"/>
  <c r="S72" i="5"/>
  <c r="W82" i="5"/>
  <c r="W93" i="5"/>
  <c r="O56" i="5"/>
  <c r="W72" i="5"/>
  <c r="W64" i="5"/>
  <c r="O95" i="5"/>
  <c r="O71" i="5"/>
  <c r="W67" i="5"/>
  <c r="W66" i="5"/>
  <c r="W98" i="5"/>
  <c r="W77" i="5"/>
  <c r="O64" i="5"/>
  <c r="S67" i="5"/>
  <c r="O97" i="5"/>
  <c r="O63" i="5"/>
  <c r="O84" i="5"/>
  <c r="S62" i="5"/>
  <c r="O99" i="5"/>
  <c r="O78" i="5"/>
  <c r="S88" i="5"/>
  <c r="O76" i="5"/>
  <c r="W81" i="5"/>
  <c r="W94" i="5"/>
  <c r="S66" i="5"/>
  <c r="W95" i="5"/>
  <c r="W71" i="5"/>
  <c r="O79" i="5"/>
  <c r="AB52" i="2"/>
  <c r="W79" i="2"/>
  <c r="S96" i="2"/>
  <c r="S59" i="2"/>
  <c r="S79" i="2"/>
  <c r="W91" i="2"/>
  <c r="W90" i="2"/>
  <c r="S97" i="2"/>
  <c r="W68" i="2"/>
  <c r="O85" i="2"/>
  <c r="O83" i="2"/>
  <c r="S85" i="2"/>
  <c r="S82" i="2"/>
  <c r="S95" i="2"/>
  <c r="W84" i="2"/>
  <c r="O97" i="2"/>
  <c r="AE86" i="2"/>
  <c r="AM86" i="2"/>
  <c r="AU86" i="2"/>
  <c r="BC86" i="2"/>
  <c r="BK86" i="2"/>
  <c r="BS86" i="2"/>
  <c r="AJ87" i="2"/>
  <c r="AR87" i="2"/>
  <c r="AZ87" i="2"/>
  <c r="BH87" i="2"/>
  <c r="BP87" i="2"/>
  <c r="AG88" i="2"/>
  <c r="AO88" i="2"/>
  <c r="AW88" i="2"/>
  <c r="BE88" i="2"/>
  <c r="BM88" i="2"/>
  <c r="BU88" i="2"/>
  <c r="BN86" i="2"/>
  <c r="BC87" i="2"/>
  <c r="AJ88" i="2"/>
  <c r="BH88" i="2"/>
  <c r="AD86" i="2"/>
  <c r="AY86" i="2"/>
  <c r="AN87" i="2"/>
  <c r="BL87" i="2"/>
  <c r="AS88" i="2"/>
  <c r="BQ88" i="2"/>
  <c r="AZ86" i="2"/>
  <c r="AG87" i="2"/>
  <c r="BM87" i="2"/>
  <c r="BB88" i="2"/>
  <c r="AF86" i="2"/>
  <c r="AN86" i="2"/>
  <c r="AV86" i="2"/>
  <c r="BD86" i="2"/>
  <c r="BL86" i="2"/>
  <c r="BT86" i="2"/>
  <c r="AK87" i="2"/>
  <c r="AS87" i="2"/>
  <c r="BA87" i="2"/>
  <c r="BI87" i="2"/>
  <c r="BQ87" i="2"/>
  <c r="AH88" i="2"/>
  <c r="AP88" i="2"/>
  <c r="AX88" i="2"/>
  <c r="BF88" i="2"/>
  <c r="BN88" i="2"/>
  <c r="AD88" i="2"/>
  <c r="BF86" i="2"/>
  <c r="AM87" i="2"/>
  <c r="BK87" i="2"/>
  <c r="AR88" i="2"/>
  <c r="BP88" i="2"/>
  <c r="AQ86" i="2"/>
  <c r="BO86" i="2"/>
  <c r="AV87" i="2"/>
  <c r="BT87" i="2"/>
  <c r="BA88" i="2"/>
  <c r="AJ86" i="2"/>
  <c r="BH86" i="2"/>
  <c r="AW87" i="2"/>
  <c r="AL88" i="2"/>
  <c r="BR88" i="2"/>
  <c r="AG86" i="2"/>
  <c r="AO86" i="2"/>
  <c r="AW86" i="2"/>
  <c r="BE86" i="2"/>
  <c r="BM86" i="2"/>
  <c r="BU86" i="2"/>
  <c r="AL87" i="2"/>
  <c r="AT87" i="2"/>
  <c r="BB87" i="2"/>
  <c r="BJ87" i="2"/>
  <c r="BR87" i="2"/>
  <c r="AI88" i="2"/>
  <c r="AQ88" i="2"/>
  <c r="AY88" i="2"/>
  <c r="BG88" i="2"/>
  <c r="BO88" i="2"/>
  <c r="AD87" i="2"/>
  <c r="AH86" i="2"/>
  <c r="AP86" i="2"/>
  <c r="AX86" i="2"/>
  <c r="AE87" i="2"/>
  <c r="AU87" i="2"/>
  <c r="BS87" i="2"/>
  <c r="AZ88" i="2"/>
  <c r="AI86" i="2"/>
  <c r="BG86" i="2"/>
  <c r="AF87" i="2"/>
  <c r="BD87" i="2"/>
  <c r="AK88" i="2"/>
  <c r="BI88" i="2"/>
  <c r="AR86" i="2"/>
  <c r="AO87" i="2"/>
  <c r="BU87" i="2"/>
  <c r="BJ88" i="2"/>
  <c r="AK86" i="2"/>
  <c r="AS86" i="2"/>
  <c r="BA86" i="2"/>
  <c r="BI86" i="2"/>
  <c r="BQ86" i="2"/>
  <c r="AH87" i="2"/>
  <c r="AP87" i="2"/>
  <c r="AX87" i="2"/>
  <c r="BF87" i="2"/>
  <c r="BN87" i="2"/>
  <c r="AE88" i="2"/>
  <c r="AM88" i="2"/>
  <c r="AU88" i="2"/>
  <c r="BC88" i="2"/>
  <c r="BK88" i="2"/>
  <c r="BS88" i="2"/>
  <c r="AL86" i="2"/>
  <c r="AT86" i="2"/>
  <c r="BB86" i="2"/>
  <c r="BJ86" i="2"/>
  <c r="BR86" i="2"/>
  <c r="AI87" i="2"/>
  <c r="AQ87" i="2"/>
  <c r="AY87" i="2"/>
  <c r="BG87" i="2"/>
  <c r="BO87" i="2"/>
  <c r="AF88" i="2"/>
  <c r="AN88" i="2"/>
  <c r="AV88" i="2"/>
  <c r="BD88" i="2"/>
  <c r="BL88" i="2"/>
  <c r="BT88" i="2"/>
  <c r="BP86" i="2"/>
  <c r="BE87" i="2"/>
  <c r="AT88" i="2"/>
  <c r="S74" i="2"/>
  <c r="O65" i="2"/>
  <c r="O87" i="2"/>
  <c r="W87" i="2"/>
  <c r="S71" i="2"/>
  <c r="O74" i="2"/>
  <c r="W60" i="2"/>
  <c r="S88" i="2"/>
  <c r="O84" i="2"/>
  <c r="AE86" i="4"/>
  <c r="AM86" i="4"/>
  <c r="AU86" i="4"/>
  <c r="BC86" i="4"/>
  <c r="BK86" i="4"/>
  <c r="BS86" i="4"/>
  <c r="AJ87" i="4"/>
  <c r="AR87" i="4"/>
  <c r="AZ87" i="4"/>
  <c r="BH87" i="4"/>
  <c r="BP87" i="4"/>
  <c r="AG88" i="4"/>
  <c r="AO88" i="4"/>
  <c r="AW88" i="4"/>
  <c r="BE88" i="4"/>
  <c r="BM88" i="4"/>
  <c r="BU88" i="4"/>
  <c r="AS86" i="4"/>
  <c r="AX87" i="4"/>
  <c r="AM88" i="4"/>
  <c r="BS88" i="4"/>
  <c r="BB86" i="4"/>
  <c r="AQ87" i="4"/>
  <c r="AF88" i="4"/>
  <c r="BL88" i="4"/>
  <c r="AF86" i="4"/>
  <c r="AN86" i="4"/>
  <c r="AV86" i="4"/>
  <c r="BD86" i="4"/>
  <c r="BL86" i="4"/>
  <c r="BT86" i="4"/>
  <c r="AK87" i="4"/>
  <c r="AS87" i="4"/>
  <c r="BA87" i="4"/>
  <c r="BI87" i="4"/>
  <c r="BQ87" i="4"/>
  <c r="AH88" i="4"/>
  <c r="AP88" i="4"/>
  <c r="AX88" i="4"/>
  <c r="BF88" i="4"/>
  <c r="BN88" i="4"/>
  <c r="AD88" i="4"/>
  <c r="AW87" i="4"/>
  <c r="AL88" i="4"/>
  <c r="BJ88" i="4"/>
  <c r="BA86" i="4"/>
  <c r="AH87" i="4"/>
  <c r="AE88" i="4"/>
  <c r="BK88" i="4"/>
  <c r="BJ86" i="4"/>
  <c r="AY87" i="4"/>
  <c r="AN88" i="4"/>
  <c r="BT88" i="4"/>
  <c r="AG86" i="4"/>
  <c r="AO86" i="4"/>
  <c r="AW86" i="4"/>
  <c r="BE86" i="4"/>
  <c r="BM86" i="4"/>
  <c r="BU86" i="4"/>
  <c r="AL87" i="4"/>
  <c r="AT87" i="4"/>
  <c r="BB87" i="4"/>
  <c r="BJ87" i="4"/>
  <c r="BR87" i="4"/>
  <c r="AI88" i="4"/>
  <c r="AQ88" i="4"/>
  <c r="AY88" i="4"/>
  <c r="BG88" i="4"/>
  <c r="BO88" i="4"/>
  <c r="AD87" i="4"/>
  <c r="AQ86" i="4"/>
  <c r="BG86" i="4"/>
  <c r="AF87" i="4"/>
  <c r="AV87" i="4"/>
  <c r="BL87" i="4"/>
  <c r="AK88" i="4"/>
  <c r="BA88" i="4"/>
  <c r="BQ88" i="4"/>
  <c r="AR86" i="4"/>
  <c r="BH86" i="4"/>
  <c r="AG87" i="4"/>
  <c r="BE87" i="4"/>
  <c r="BU87" i="4"/>
  <c r="BB88" i="4"/>
  <c r="AK86" i="4"/>
  <c r="BQ86" i="4"/>
  <c r="BF87" i="4"/>
  <c r="AU88" i="4"/>
  <c r="AL86" i="4"/>
  <c r="BR86" i="4"/>
  <c r="BG87" i="4"/>
  <c r="AV88" i="4"/>
  <c r="AH86" i="4"/>
  <c r="AP86" i="4"/>
  <c r="AX86" i="4"/>
  <c r="BF86" i="4"/>
  <c r="BN86" i="4"/>
  <c r="AE87" i="4"/>
  <c r="AM87" i="4"/>
  <c r="AU87" i="4"/>
  <c r="BC87" i="4"/>
  <c r="BK87" i="4"/>
  <c r="BS87" i="4"/>
  <c r="AJ88" i="4"/>
  <c r="AR88" i="4"/>
  <c r="AZ88" i="4"/>
  <c r="BH88" i="4"/>
  <c r="BP88" i="4"/>
  <c r="AD86" i="4"/>
  <c r="AI86" i="4"/>
  <c r="AY86" i="4"/>
  <c r="BO86" i="4"/>
  <c r="AN87" i="4"/>
  <c r="BD87" i="4"/>
  <c r="BT87" i="4"/>
  <c r="AS88" i="4"/>
  <c r="BI88" i="4"/>
  <c r="AJ86" i="4"/>
  <c r="AZ86" i="4"/>
  <c r="BP86" i="4"/>
  <c r="AO87" i="4"/>
  <c r="BM87" i="4"/>
  <c r="AT88" i="4"/>
  <c r="BR88" i="4"/>
  <c r="BI86" i="4"/>
  <c r="AP87" i="4"/>
  <c r="BN87" i="4"/>
  <c r="BC88" i="4"/>
  <c r="AT86" i="4"/>
  <c r="AI87" i="4"/>
  <c r="BO87" i="4"/>
  <c r="BD88" i="4"/>
  <c r="W77" i="2"/>
  <c r="S66" i="2"/>
  <c r="W95" i="2"/>
  <c r="S58" i="2"/>
  <c r="O76" i="2"/>
  <c r="S91" i="2"/>
  <c r="O75" i="2"/>
  <c r="S98" i="2"/>
  <c r="S69" i="2"/>
  <c r="W67" i="2"/>
  <c r="W58" i="2"/>
  <c r="W73" i="2"/>
  <c r="S81" i="2"/>
  <c r="W56" i="2"/>
  <c r="W97" i="2"/>
  <c r="O57" i="2"/>
  <c r="S83" i="2"/>
  <c r="W74" i="2"/>
  <c r="S76" i="2"/>
  <c r="O68" i="2"/>
  <c r="O82" i="2"/>
  <c r="O88" i="2"/>
  <c r="S92" i="2"/>
  <c r="W85" i="2"/>
  <c r="W99" i="2"/>
  <c r="S73" i="2"/>
  <c r="S80" i="2"/>
  <c r="O93" i="2"/>
  <c r="S62" i="2"/>
  <c r="O59" i="2"/>
  <c r="W66" i="2"/>
  <c r="S77" i="2"/>
  <c r="S70" i="2"/>
  <c r="S65" i="2"/>
  <c r="W96" i="2"/>
  <c r="S61" i="2"/>
  <c r="S60" i="2"/>
  <c r="O62" i="2"/>
  <c r="O63" i="2"/>
  <c r="O79" i="2"/>
  <c r="S87" i="2"/>
  <c r="O69" i="2"/>
  <c r="W63" i="2"/>
  <c r="W62" i="2"/>
  <c r="S63" i="2"/>
  <c r="W98" i="2"/>
  <c r="O60" i="2"/>
  <c r="W78" i="2"/>
  <c r="O99" i="2"/>
  <c r="O96" i="2"/>
  <c r="O91" i="2"/>
  <c r="O67" i="2"/>
  <c r="W81" i="2"/>
  <c r="O78" i="2"/>
  <c r="W82" i="2"/>
  <c r="W64" i="2"/>
  <c r="W65" i="2"/>
  <c r="O77" i="2"/>
  <c r="O98" i="2"/>
  <c r="O71" i="2"/>
  <c r="S56" i="2"/>
  <c r="S90" i="2"/>
  <c r="O66" i="2"/>
  <c r="W86" i="2"/>
  <c r="O89" i="2"/>
  <c r="O72" i="2"/>
  <c r="W92" i="2"/>
  <c r="O92" i="2"/>
  <c r="O95" i="2"/>
  <c r="S72" i="2"/>
  <c r="S84" i="2"/>
  <c r="S86" i="2"/>
  <c r="O81" i="2"/>
  <c r="O86" i="2"/>
  <c r="S89" i="2"/>
  <c r="O73" i="2"/>
  <c r="S75" i="2"/>
  <c r="W94" i="2"/>
  <c r="W59" i="2"/>
  <c r="O94" i="2"/>
  <c r="W88" i="2"/>
  <c r="O80" i="2"/>
  <c r="W70" i="2"/>
  <c r="S57" i="2"/>
  <c r="S67" i="2"/>
  <c r="S78" i="2"/>
  <c r="W93" i="2"/>
  <c r="W83" i="2"/>
  <c r="O64" i="2"/>
  <c r="W57" i="2"/>
  <c r="O58" i="2"/>
  <c r="S93" i="2"/>
  <c r="S94" i="2"/>
  <c r="O70" i="2"/>
  <c r="S64" i="2"/>
  <c r="W71" i="2"/>
  <c r="W69" i="2"/>
  <c r="O56" i="2"/>
  <c r="O90" i="2"/>
  <c r="W61" i="2"/>
  <c r="W80" i="2"/>
  <c r="S68" i="2"/>
  <c r="W89" i="2"/>
  <c r="W75" i="2"/>
  <c r="S99" i="2"/>
  <c r="W72" i="2"/>
  <c r="O61" i="2"/>
  <c r="W99" i="4"/>
  <c r="W67" i="4"/>
  <c r="W83" i="4"/>
  <c r="W62" i="4"/>
  <c r="O84" i="4"/>
  <c r="S96" i="4"/>
  <c r="O74" i="4"/>
  <c r="O94" i="4"/>
  <c r="O85" i="4"/>
  <c r="W58" i="4"/>
  <c r="O80" i="4"/>
  <c r="O99" i="4"/>
  <c r="W69" i="4"/>
  <c r="W85" i="4"/>
  <c r="S59" i="4"/>
  <c r="W80" i="4"/>
  <c r="S87" i="4"/>
  <c r="S70" i="4"/>
  <c r="S86" i="4"/>
  <c r="S65" i="4"/>
  <c r="W86" i="4"/>
  <c r="O63" i="4"/>
  <c r="O79" i="4"/>
  <c r="O98" i="4"/>
  <c r="W76" i="4"/>
  <c r="W96" i="4"/>
  <c r="O69" i="4"/>
  <c r="S61" i="4"/>
  <c r="W82" i="4"/>
  <c r="S56" i="4"/>
  <c r="S72" i="4"/>
  <c r="O62" i="4"/>
  <c r="S83" i="4"/>
  <c r="O68" i="4"/>
  <c r="W65" i="4"/>
  <c r="W81" i="4"/>
  <c r="O58" i="4"/>
  <c r="S79" i="4"/>
  <c r="S98" i="4"/>
  <c r="W71" i="4"/>
  <c r="O89" i="4"/>
  <c r="O64" i="4"/>
  <c r="S85" i="4"/>
  <c r="W89" i="4"/>
  <c r="W64" i="4"/>
  <c r="O86" i="4"/>
  <c r="O57" i="4"/>
  <c r="O73" i="4"/>
  <c r="S90" i="4"/>
  <c r="W70" i="4"/>
  <c r="W90" i="4"/>
  <c r="S68" i="4"/>
  <c r="S84" i="4"/>
  <c r="W60" i="4"/>
  <c r="O82" i="4"/>
  <c r="S58" i="4"/>
  <c r="S74" i="4"/>
  <c r="W91" i="4"/>
  <c r="W66" i="4"/>
  <c r="O59" i="4"/>
  <c r="O75" i="4"/>
  <c r="S92" i="4"/>
  <c r="S67" i="4"/>
  <c r="W59" i="4"/>
  <c r="W75" i="4"/>
  <c r="O93" i="4"/>
  <c r="S73" i="4"/>
  <c r="S93" i="4"/>
  <c r="S63" i="4"/>
  <c r="W84" i="4"/>
  <c r="S94" i="4"/>
  <c r="S69" i="4"/>
  <c r="S89" i="4"/>
  <c r="W61" i="4"/>
  <c r="W77" i="4"/>
  <c r="S88" i="4"/>
  <c r="O95" i="4"/>
  <c r="O70" i="4"/>
  <c r="O90" i="4"/>
  <c r="S62" i="4"/>
  <c r="S78" i="4"/>
  <c r="W95" i="4"/>
  <c r="O76" i="4"/>
  <c r="O96" i="4"/>
  <c r="O71" i="4"/>
  <c r="O66" i="4"/>
  <c r="O61" i="4"/>
  <c r="O77" i="4"/>
  <c r="O97" i="4"/>
  <c r="O72" i="4"/>
  <c r="O92" i="4"/>
  <c r="S64" i="4"/>
  <c r="S80" i="4"/>
  <c r="W97" i="4"/>
  <c r="W72" i="4"/>
  <c r="W92" i="4"/>
  <c r="S57" i="4"/>
  <c r="W78" i="4"/>
  <c r="W57" i="4"/>
  <c r="W73" i="4"/>
  <c r="O91" i="4"/>
  <c r="W68" i="4"/>
  <c r="W63" i="4"/>
  <c r="W79" i="4"/>
  <c r="W98" i="4"/>
  <c r="W74" i="4"/>
  <c r="O88" i="4"/>
  <c r="W94" i="4"/>
  <c r="O87" i="4"/>
  <c r="S99" i="4"/>
  <c r="S75" i="4"/>
  <c r="W88" i="4"/>
  <c r="S95" i="4"/>
  <c r="O65" i="4"/>
  <c r="O81" i="4"/>
  <c r="W87" i="4"/>
  <c r="O60" i="4"/>
  <c r="S81" i="4"/>
  <c r="S60" i="4"/>
  <c r="S76" i="4"/>
  <c r="W93" i="4"/>
  <c r="S71" i="4"/>
  <c r="S91" i="4"/>
  <c r="S66" i="4"/>
  <c r="S82" i="4"/>
  <c r="O56" i="4"/>
  <c r="S77" i="4"/>
  <c r="S97" i="4"/>
  <c r="O67" i="4"/>
  <c r="O83" i="4"/>
  <c r="W56" i="4"/>
  <c r="O78" i="4"/>
  <c r="AG3" i="4"/>
  <c r="AH3" i="4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AD97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3" i="1"/>
  <c r="U4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3" i="1"/>
  <c r="N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U3" i="1"/>
  <c r="Q3" i="1"/>
  <c r="M3" i="1"/>
  <c r="Z53" i="1"/>
  <c r="Z52" i="1"/>
  <c r="Z39" i="1"/>
  <c r="BU59" i="1"/>
  <c r="BU67" i="1"/>
  <c r="BU75" i="1"/>
  <c r="BU58" i="1"/>
  <c r="BU77" i="1"/>
  <c r="BU62" i="1"/>
  <c r="BU78" i="1"/>
  <c r="BU63" i="1"/>
  <c r="BU79" i="1"/>
  <c r="BU64" i="1"/>
  <c r="BU72" i="1"/>
  <c r="BU60" i="1"/>
  <c r="BU68" i="1"/>
  <c r="BU76" i="1"/>
  <c r="BU61" i="1"/>
  <c r="BU69" i="1"/>
  <c r="BU70" i="1"/>
  <c r="BU71" i="1"/>
  <c r="BU80" i="1"/>
  <c r="BU65" i="1"/>
  <c r="BU73" i="1"/>
  <c r="BU81" i="1"/>
  <c r="BU66" i="1"/>
  <c r="BU74" i="1"/>
  <c r="BU82" i="1"/>
  <c r="AE65" i="1"/>
  <c r="AB50" i="1"/>
  <c r="AB51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AE59" i="1"/>
  <c r="AE60" i="1"/>
  <c r="AE61" i="1"/>
  <c r="AE62" i="1"/>
  <c r="AE63" i="1"/>
  <c r="AE64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C58" i="1"/>
  <c r="AB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58" i="1"/>
  <c r="AA46" i="1"/>
  <c r="AA45" i="1"/>
  <c r="AA44" i="1"/>
  <c r="AB52" i="1"/>
  <c r="AB53" i="1"/>
  <c r="AA51" i="1"/>
  <c r="Z51" i="1"/>
  <c r="AA50" i="1"/>
  <c r="Z50" i="1"/>
  <c r="W65" i="1"/>
  <c r="BL87" i="1"/>
  <c r="W81" i="1"/>
  <c r="AV87" i="1"/>
  <c r="O69" i="1"/>
  <c r="BK87" i="1"/>
  <c r="BM88" i="1"/>
  <c r="S65" i="1"/>
  <c r="AZ86" i="1"/>
  <c r="AX87" i="1"/>
  <c r="BF88" i="1"/>
  <c r="O77" i="1"/>
  <c r="O90" i="1"/>
  <c r="AW88" i="1"/>
  <c r="O57" i="1"/>
  <c r="AK86" i="1"/>
  <c r="W83" i="1"/>
  <c r="BT87" i="1"/>
  <c r="BN86" i="1"/>
  <c r="O63" i="1"/>
  <c r="W98" i="1"/>
  <c r="BP87" i="1"/>
  <c r="BN87" i="1"/>
  <c r="W64" i="1"/>
  <c r="BE87" i="1"/>
  <c r="AQ88" i="1"/>
  <c r="S75" i="1"/>
  <c r="AI88" i="1"/>
  <c r="BF86" i="1"/>
  <c r="AF87" i="1"/>
  <c r="BG87" i="1"/>
  <c r="W96" i="1"/>
  <c r="BI87" i="1"/>
  <c r="W92" i="1"/>
  <c r="W79" i="1"/>
  <c r="O86" i="1"/>
  <c r="BB88" i="1"/>
  <c r="AU87" i="1"/>
  <c r="BQ86" i="1"/>
  <c r="BJ87" i="1"/>
  <c r="AO86" i="1"/>
  <c r="BO87" i="1"/>
  <c r="AN87" i="1"/>
  <c r="S89" i="1"/>
  <c r="S80" i="1"/>
  <c r="AY87" i="1"/>
  <c r="BH87" i="1"/>
  <c r="BR86" i="1"/>
  <c r="BG86" i="1"/>
  <c r="BC87" i="1"/>
  <c r="W61" i="1"/>
  <c r="AM88" i="1"/>
  <c r="W87" i="1"/>
  <c r="O61" i="1"/>
  <c r="BR87" i="1"/>
  <c r="S66" i="1"/>
  <c r="BI88" i="1"/>
  <c r="W85" i="1"/>
  <c r="AE87" i="1"/>
  <c r="BA88" i="1"/>
  <c r="W91" i="1"/>
  <c r="O62" i="1"/>
  <c r="BJ88" i="1"/>
  <c r="S83" i="1"/>
  <c r="O95" i="1"/>
  <c r="W90" i="1"/>
  <c r="S90" i="1"/>
  <c r="S73" i="1"/>
  <c r="S84" i="1"/>
  <c r="S76" i="1"/>
  <c r="BC88" i="1"/>
  <c r="S85" i="1"/>
  <c r="W93" i="1"/>
  <c r="W86" i="1"/>
  <c r="W68" i="1"/>
  <c r="AH88" i="1"/>
  <c r="BO86" i="1"/>
  <c r="S60" i="1"/>
  <c r="O91" i="1"/>
  <c r="W67" i="1"/>
  <c r="W88" i="1"/>
  <c r="AG86" i="1"/>
  <c r="O87" i="1"/>
  <c r="O97" i="1"/>
  <c r="W78" i="1"/>
  <c r="W58" i="1"/>
  <c r="S68" i="1"/>
  <c r="S94" i="1"/>
  <c r="AV86" i="1"/>
  <c r="AW87" i="1"/>
  <c r="BN88" i="1"/>
  <c r="W62" i="1"/>
  <c r="S59" i="1"/>
  <c r="AT88" i="1"/>
  <c r="BH88" i="1"/>
  <c r="S88" i="1"/>
  <c r="W75" i="1"/>
  <c r="S97" i="1"/>
  <c r="O83" i="1"/>
  <c r="BM86" i="1"/>
  <c r="O81" i="1"/>
  <c r="S63" i="1"/>
  <c r="AO87" i="1"/>
  <c r="BS88" i="1"/>
  <c r="AS87" i="1"/>
  <c r="S92" i="1"/>
  <c r="O67" i="1"/>
  <c r="W71" i="1"/>
  <c r="AY86" i="1"/>
  <c r="W66" i="1"/>
  <c r="AL87" i="1"/>
  <c r="S70" i="1"/>
  <c r="W74" i="1"/>
  <c r="AR87" i="1"/>
  <c r="S69" i="1"/>
  <c r="AZ87" i="1"/>
  <c r="O85" i="1"/>
  <c r="BM87" i="1"/>
  <c r="AP86" i="1"/>
  <c r="AH86" i="1"/>
  <c r="BO88" i="1"/>
  <c r="BL86" i="1"/>
  <c r="BA86" i="1"/>
  <c r="O73" i="1"/>
  <c r="S61" i="1"/>
  <c r="BG88" i="1"/>
  <c r="AL86" i="1"/>
  <c r="AN86" i="1"/>
  <c r="W70" i="1"/>
  <c r="BF87" i="1"/>
  <c r="S81" i="1"/>
  <c r="AE86" i="1"/>
  <c r="O65" i="1"/>
  <c r="O89" i="1"/>
  <c r="O92" i="1"/>
  <c r="S98" i="1"/>
  <c r="S74" i="1"/>
  <c r="O64" i="1"/>
  <c r="S82" i="1"/>
  <c r="AZ88" i="1"/>
  <c r="W72" i="1"/>
  <c r="AI86" i="1"/>
  <c r="AE88" i="1"/>
  <c r="O59" i="1"/>
  <c r="BD88" i="1"/>
  <c r="O93" i="1"/>
  <c r="O68" i="1"/>
  <c r="AJ87" i="1"/>
  <c r="AR88" i="1"/>
  <c r="BB87" i="1"/>
  <c r="AM86" i="1"/>
  <c r="BI86" i="1"/>
  <c r="BR88" i="1"/>
  <c r="AF88" i="1"/>
  <c r="AJ86" i="1"/>
  <c r="W89" i="1"/>
  <c r="AR86" i="1"/>
  <c r="BT88" i="1"/>
  <c r="W84" i="1"/>
  <c r="AU88" i="1"/>
  <c r="AT86" i="1"/>
  <c r="AX86" i="1"/>
  <c r="S91" i="1"/>
  <c r="W63" i="1"/>
  <c r="W60" i="1"/>
  <c r="O58" i="1"/>
  <c r="BJ86" i="1"/>
  <c r="BS86" i="1"/>
  <c r="AV88" i="1"/>
  <c r="AI87" i="1"/>
  <c r="AP88" i="1"/>
  <c r="S67" i="1"/>
  <c r="BS87" i="1"/>
  <c r="O96" i="1"/>
  <c r="AL88" i="1"/>
  <c r="AP87" i="1"/>
  <c r="AX88" i="1"/>
  <c r="O84" i="1"/>
  <c r="BH86" i="1"/>
  <c r="S58" i="1"/>
  <c r="BK88" i="1"/>
  <c r="S86" i="1"/>
  <c r="AG87" i="1"/>
  <c r="S57" i="1"/>
  <c r="W77" i="1"/>
  <c r="BE86" i="1"/>
  <c r="BP86" i="1"/>
  <c r="W82" i="1"/>
  <c r="AT87" i="1"/>
  <c r="S62" i="1"/>
  <c r="S77" i="1"/>
  <c r="AJ88" i="1"/>
  <c r="BD86" i="1"/>
  <c r="AU86" i="1"/>
  <c r="BP88" i="1"/>
  <c r="BD87" i="1"/>
  <c r="W57" i="1"/>
  <c r="S78" i="1"/>
  <c r="S93" i="1"/>
  <c r="S72" i="1"/>
  <c r="O70" i="1"/>
  <c r="BU88" i="1"/>
  <c r="BU86" i="1"/>
  <c r="O99" i="1"/>
  <c r="S99" i="1"/>
  <c r="W99" i="1"/>
  <c r="BU87" i="1"/>
  <c r="BT86" i="1"/>
  <c r="O98" i="1"/>
  <c r="W73" i="1"/>
  <c r="W76" i="1"/>
  <c r="AM87" i="1"/>
  <c r="AW86" i="1"/>
  <c r="O88" i="1"/>
  <c r="S87" i="1"/>
  <c r="S96" i="1"/>
  <c r="O74" i="1"/>
  <c r="BQ87" i="1"/>
  <c r="BL88" i="1"/>
  <c r="O66" i="1"/>
  <c r="AY88" i="1"/>
  <c r="BK86" i="1"/>
  <c r="BB86" i="1"/>
  <c r="AQ87" i="1"/>
  <c r="S71" i="1"/>
  <c r="AO88" i="1"/>
  <c r="W97" i="1"/>
  <c r="W94" i="1"/>
  <c r="AK88" i="1"/>
  <c r="O72" i="1"/>
  <c r="AK87" i="1"/>
  <c r="O80" i="1"/>
  <c r="W69" i="1"/>
  <c r="O76" i="1"/>
  <c r="BA87" i="1"/>
  <c r="AQ86" i="1"/>
  <c r="BE88" i="1"/>
  <c r="O82" i="1"/>
  <c r="AN88" i="1"/>
  <c r="O94" i="1"/>
  <c r="O71" i="1"/>
  <c r="AH87" i="1"/>
  <c r="O60" i="1"/>
  <c r="W59" i="1"/>
  <c r="O79" i="1"/>
  <c r="BC86" i="1"/>
  <c r="AS86" i="1"/>
  <c r="AG88" i="1"/>
  <c r="S64" i="1"/>
  <c r="AF86" i="1"/>
  <c r="O78" i="1"/>
  <c r="AS88" i="1"/>
  <c r="O75" i="1"/>
  <c r="S79" i="1"/>
  <c r="S95" i="1"/>
  <c r="W95" i="1"/>
  <c r="W80" i="1"/>
  <c r="BQ88" i="1"/>
  <c r="AD66" i="1"/>
  <c r="AD68" i="1"/>
  <c r="AD59" i="1"/>
  <c r="AD63" i="1"/>
  <c r="AD82" i="1"/>
  <c r="AD76" i="1"/>
  <c r="AD71" i="1"/>
  <c r="AD67" i="1"/>
  <c r="AD61" i="1"/>
  <c r="AD58" i="1"/>
  <c r="AD60" i="1"/>
  <c r="AD62" i="1"/>
  <c r="AD64" i="1"/>
  <c r="AD65" i="1"/>
  <c r="AD69" i="1"/>
  <c r="AD70" i="1"/>
  <c r="AD72" i="1"/>
  <c r="AD73" i="1"/>
  <c r="AD74" i="1"/>
  <c r="AD75" i="1"/>
  <c r="AD77" i="1"/>
  <c r="AD78" i="1"/>
  <c r="AD79" i="1"/>
  <c r="AD80" i="1"/>
  <c r="AD81" i="1"/>
  <c r="AD88" i="1"/>
  <c r="AD86" i="1"/>
  <c r="AD87" i="1"/>
  <c r="O56" i="1"/>
  <c r="S56" i="1"/>
  <c r="W56" i="1"/>
  <c r="AB50" i="3"/>
  <c r="AB52" i="3"/>
  <c r="Z52" i="3"/>
  <c r="AB53" i="3"/>
  <c r="Z53" i="3"/>
  <c r="AA51" i="6"/>
  <c r="Z51" i="6"/>
  <c r="BJ86" i="6"/>
  <c r="BJ87" i="6"/>
  <c r="BJ88" i="6"/>
  <c r="AK87" i="6"/>
  <c r="AK86" i="6"/>
  <c r="AK88" i="6"/>
  <c r="AV88" i="6"/>
  <c r="AV86" i="6"/>
  <c r="AV87" i="6"/>
  <c r="BN86" i="6"/>
  <c r="BN88" i="6"/>
  <c r="BN87" i="6"/>
  <c r="AZ88" i="6"/>
  <c r="AZ87" i="6"/>
  <c r="AZ86" i="6"/>
  <c r="BP87" i="6"/>
  <c r="BP88" i="6"/>
  <c r="BP86" i="6"/>
  <c r="AT86" i="6"/>
  <c r="AT87" i="6"/>
  <c r="AT88" i="6"/>
  <c r="BC86" i="6"/>
  <c r="BC87" i="6"/>
  <c r="BC88" i="6"/>
  <c r="BI88" i="6"/>
  <c r="BI87" i="6"/>
  <c r="BI86" i="6"/>
  <c r="BB86" i="6"/>
  <c r="BB87" i="6"/>
  <c r="BB88" i="6"/>
  <c r="AE86" i="6"/>
  <c r="AE87" i="6"/>
  <c r="AE88" i="6"/>
  <c r="BM86" i="6"/>
  <c r="BM88" i="6"/>
  <c r="BM87" i="6"/>
  <c r="AI87" i="6"/>
  <c r="AI86" i="6"/>
  <c r="AI88" i="6"/>
  <c r="AN88" i="6"/>
  <c r="AN87" i="6"/>
  <c r="AN86" i="6"/>
  <c r="BR86" i="6"/>
  <c r="BR87" i="6"/>
  <c r="BR88" i="6"/>
  <c r="AW88" i="6"/>
  <c r="AW86" i="6"/>
  <c r="AW87" i="6"/>
  <c r="BA88" i="6"/>
  <c r="BA87" i="6"/>
  <c r="BA86" i="6"/>
  <c r="BF88" i="6"/>
  <c r="BF86" i="6"/>
  <c r="BF87" i="6"/>
  <c r="AO86" i="6"/>
  <c r="AO88" i="6"/>
  <c r="AO87" i="6"/>
  <c r="AY87" i="6"/>
  <c r="AY88" i="6"/>
  <c r="AY86" i="6"/>
  <c r="AJ87" i="6"/>
  <c r="AJ88" i="6"/>
  <c r="AJ86" i="6"/>
  <c r="BS87" i="6"/>
  <c r="BS86" i="6"/>
  <c r="BS88" i="6"/>
  <c r="BU88" i="6"/>
  <c r="BU86" i="6"/>
  <c r="BU87" i="6"/>
  <c r="BE88" i="6"/>
  <c r="BE86" i="6"/>
  <c r="BE87" i="6"/>
  <c r="AS87" i="6"/>
  <c r="AS88" i="6"/>
  <c r="AS86" i="6"/>
  <c r="AM86" i="6"/>
  <c r="AM87" i="6"/>
  <c r="AM88" i="6"/>
  <c r="AR87" i="6"/>
  <c r="AR88" i="6"/>
  <c r="AR86" i="6"/>
  <c r="AP86" i="6"/>
  <c r="AP88" i="6"/>
  <c r="AP87" i="6"/>
  <c r="AH88" i="6"/>
  <c r="AH86" i="6"/>
  <c r="AH87" i="6"/>
  <c r="BK86" i="6"/>
  <c r="BK87" i="6"/>
  <c r="BK88" i="6"/>
  <c r="BO87" i="6"/>
  <c r="BO88" i="6"/>
  <c r="BO86" i="6"/>
  <c r="AX86" i="6"/>
  <c r="AX88" i="6"/>
  <c r="AX87" i="6"/>
  <c r="BH87" i="6"/>
  <c r="BH88" i="6"/>
  <c r="BH86" i="6"/>
  <c r="AD87" i="6"/>
  <c r="AD86" i="6"/>
  <c r="AD88" i="6"/>
  <c r="AG88" i="6"/>
  <c r="AG86" i="6"/>
  <c r="AG87" i="6"/>
  <c r="BD88" i="6"/>
  <c r="BD86" i="6"/>
  <c r="BD87" i="6"/>
  <c r="AU87" i="6"/>
  <c r="AU86" i="6"/>
  <c r="AU88" i="6"/>
  <c r="AF88" i="6"/>
  <c r="AF87" i="6"/>
  <c r="AF86" i="6"/>
  <c r="BL88" i="6"/>
  <c r="BL87" i="6"/>
  <c r="BL86" i="6"/>
  <c r="AQ87" i="6"/>
  <c r="AQ88" i="6"/>
  <c r="AQ86" i="6"/>
  <c r="BT88" i="6"/>
  <c r="BT87" i="6"/>
  <c r="BT86" i="6"/>
  <c r="BG87" i="6"/>
  <c r="BG86" i="6"/>
  <c r="BG88" i="6"/>
  <c r="BQ87" i="6"/>
  <c r="BQ86" i="6"/>
  <c r="BQ88" i="6"/>
  <c r="AL86" i="6"/>
  <c r="AL87" i="6"/>
  <c r="AL88" i="6"/>
  <c r="S80" i="6"/>
  <c r="S86" i="6"/>
  <c r="S96" i="6"/>
  <c r="S84" i="6"/>
  <c r="O61" i="6"/>
  <c r="W75" i="6"/>
  <c r="O76" i="6"/>
  <c r="S88" i="6"/>
  <c r="S81" i="6"/>
  <c r="W60" i="6"/>
  <c r="S82" i="6"/>
  <c r="S93" i="6"/>
  <c r="O71" i="6"/>
  <c r="W67" i="6"/>
  <c r="S68" i="6"/>
  <c r="S95" i="6"/>
  <c r="W71" i="6"/>
  <c r="S70" i="6"/>
  <c r="O84" i="6"/>
  <c r="O93" i="6"/>
  <c r="S65" i="6"/>
  <c r="O95" i="6"/>
  <c r="S77" i="6"/>
  <c r="O66" i="6"/>
  <c r="S73" i="6"/>
  <c r="O78" i="6"/>
  <c r="W57" i="6"/>
  <c r="W70" i="6"/>
  <c r="S89" i="6"/>
  <c r="W65" i="6"/>
  <c r="O82" i="6"/>
  <c r="S97" i="6"/>
  <c r="W96" i="6"/>
  <c r="W61" i="6"/>
  <c r="O72" i="6"/>
  <c r="O79" i="6"/>
  <c r="O83" i="6"/>
  <c r="S92" i="6"/>
  <c r="S91" i="6"/>
  <c r="O99" i="6"/>
  <c r="O60" i="6"/>
  <c r="S75" i="6"/>
  <c r="O57" i="6"/>
  <c r="S61" i="6"/>
  <c r="W89" i="6"/>
  <c r="W86" i="6"/>
  <c r="W82" i="6"/>
  <c r="S76" i="6"/>
  <c r="W97" i="6"/>
  <c r="W64" i="6"/>
  <c r="W66" i="6"/>
  <c r="W73" i="6"/>
  <c r="W99" i="6"/>
  <c r="O81" i="6"/>
  <c r="W87" i="6"/>
  <c r="O91" i="6"/>
  <c r="S85" i="6"/>
  <c r="O90" i="6"/>
  <c r="O56" i="6"/>
  <c r="S56" i="6"/>
  <c r="W63" i="6"/>
  <c r="S94" i="6"/>
  <c r="W98" i="6"/>
  <c r="O86" i="6"/>
  <c r="W95" i="6"/>
  <c r="O80" i="6"/>
  <c r="W59" i="6"/>
  <c r="W58" i="6"/>
  <c r="S58" i="6"/>
  <c r="O75" i="6"/>
  <c r="W80" i="6"/>
  <c r="S98" i="6"/>
  <c r="O65" i="6"/>
  <c r="S71" i="6"/>
  <c r="O97" i="6"/>
  <c r="W92" i="6"/>
  <c r="S57" i="6"/>
  <c r="S62" i="6"/>
  <c r="S72" i="6"/>
  <c r="S59" i="6"/>
  <c r="W72" i="6"/>
  <c r="O94" i="6"/>
  <c r="W91" i="6"/>
  <c r="O62" i="6"/>
  <c r="W84" i="6"/>
  <c r="W69" i="6"/>
  <c r="O59" i="6"/>
  <c r="O77" i="6"/>
  <c r="O58" i="6"/>
  <c r="O85" i="6"/>
  <c r="S64" i="6"/>
  <c r="S66" i="6"/>
  <c r="W78" i="6"/>
  <c r="S74" i="6"/>
  <c r="O69" i="6"/>
  <c r="W83" i="6"/>
  <c r="W90" i="6"/>
  <c r="W93" i="6"/>
  <c r="O68" i="6"/>
  <c r="S69" i="6"/>
  <c r="O64" i="6"/>
  <c r="S87" i="6"/>
  <c r="S60" i="6"/>
  <c r="O87" i="6"/>
  <c r="W68" i="6"/>
  <c r="S78" i="6"/>
  <c r="S83" i="6"/>
  <c r="S99" i="6"/>
  <c r="W88" i="6"/>
  <c r="W76" i="6"/>
  <c r="O74" i="6"/>
  <c r="O96" i="6"/>
  <c r="O98" i="6"/>
  <c r="O92" i="6"/>
  <c r="S63" i="6"/>
  <c r="W85" i="6"/>
  <c r="W56" i="6"/>
  <c r="O67" i="6"/>
  <c r="O73" i="6"/>
  <c r="O63" i="6"/>
  <c r="O70" i="6"/>
  <c r="S79" i="6"/>
  <c r="S67" i="6"/>
  <c r="W79" i="6"/>
  <c r="W77" i="6"/>
  <c r="S90" i="6"/>
  <c r="W81" i="6"/>
  <c r="W74" i="6"/>
  <c r="O88" i="6"/>
  <c r="W94" i="6"/>
  <c r="W62" i="6"/>
  <c r="O89" i="6"/>
  <c r="AG3" i="6"/>
  <c r="AH3" i="6"/>
  <c r="AE86" i="3"/>
  <c r="AM86" i="3"/>
  <c r="AU86" i="3"/>
  <c r="BC86" i="3"/>
  <c r="BK86" i="3"/>
  <c r="BS86" i="3"/>
  <c r="AJ87" i="3"/>
  <c r="AR87" i="3"/>
  <c r="AZ87" i="3"/>
  <c r="BH87" i="3"/>
  <c r="BP87" i="3"/>
  <c r="AG88" i="3"/>
  <c r="AO88" i="3"/>
  <c r="AW88" i="3"/>
  <c r="BE88" i="3"/>
  <c r="BM88" i="3"/>
  <c r="BU88" i="3"/>
  <c r="BO88" i="3"/>
  <c r="AP86" i="3"/>
  <c r="BN86" i="3"/>
  <c r="AU87" i="3"/>
  <c r="BS87" i="3"/>
  <c r="AZ88" i="3"/>
  <c r="BP88" i="3"/>
  <c r="AQ86" i="3"/>
  <c r="BO86" i="3"/>
  <c r="AV87" i="3"/>
  <c r="AK88" i="3"/>
  <c r="BI88" i="3"/>
  <c r="AR86" i="3"/>
  <c r="BH86" i="3"/>
  <c r="AW87" i="3"/>
  <c r="AL88" i="3"/>
  <c r="AF86" i="3"/>
  <c r="AN86" i="3"/>
  <c r="AV86" i="3"/>
  <c r="BD86" i="3"/>
  <c r="BL86" i="3"/>
  <c r="BT86" i="3"/>
  <c r="AK87" i="3"/>
  <c r="AS87" i="3"/>
  <c r="BA87" i="3"/>
  <c r="BI87" i="3"/>
  <c r="BQ87" i="3"/>
  <c r="AH88" i="3"/>
  <c r="AP88" i="3"/>
  <c r="AX88" i="3"/>
  <c r="BF88" i="3"/>
  <c r="BN88" i="3"/>
  <c r="AD88" i="3"/>
  <c r="AD87" i="3"/>
  <c r="AX86" i="3"/>
  <c r="AE87" i="3"/>
  <c r="BC87" i="3"/>
  <c r="AJ88" i="3"/>
  <c r="BH88" i="3"/>
  <c r="AI86" i="3"/>
  <c r="BG86" i="3"/>
  <c r="AN87" i="3"/>
  <c r="BL87" i="3"/>
  <c r="AS88" i="3"/>
  <c r="BQ88" i="3"/>
  <c r="AZ86" i="3"/>
  <c r="AG87" i="3"/>
  <c r="BM87" i="3"/>
  <c r="BB88" i="3"/>
  <c r="AG86" i="3"/>
  <c r="AO86" i="3"/>
  <c r="AW86" i="3"/>
  <c r="BE86" i="3"/>
  <c r="BM86" i="3"/>
  <c r="BU86" i="3"/>
  <c r="AL87" i="3"/>
  <c r="AT87" i="3"/>
  <c r="BB87" i="3"/>
  <c r="BJ87" i="3"/>
  <c r="BR87" i="3"/>
  <c r="AI88" i="3"/>
  <c r="AQ88" i="3"/>
  <c r="AY88" i="3"/>
  <c r="BG88" i="3"/>
  <c r="AH86" i="3"/>
  <c r="BF86" i="3"/>
  <c r="AM87" i="3"/>
  <c r="BK87" i="3"/>
  <c r="AR88" i="3"/>
  <c r="AD86" i="3"/>
  <c r="AY86" i="3"/>
  <c r="AF87" i="3"/>
  <c r="BD87" i="3"/>
  <c r="BT87" i="3"/>
  <c r="BA88" i="3"/>
  <c r="AJ86" i="3"/>
  <c r="BP86" i="3"/>
  <c r="BE87" i="3"/>
  <c r="AT88" i="3"/>
  <c r="BR88" i="3"/>
  <c r="AK86" i="3"/>
  <c r="AS86" i="3"/>
  <c r="BA86" i="3"/>
  <c r="BI86" i="3"/>
  <c r="BQ86" i="3"/>
  <c r="AH87" i="3"/>
  <c r="AP87" i="3"/>
  <c r="AX87" i="3"/>
  <c r="BF87" i="3"/>
  <c r="BN87" i="3"/>
  <c r="AE88" i="3"/>
  <c r="AM88" i="3"/>
  <c r="AU88" i="3"/>
  <c r="BC88" i="3"/>
  <c r="BK88" i="3"/>
  <c r="BS88" i="3"/>
  <c r="AL86" i="3"/>
  <c r="AT86" i="3"/>
  <c r="BB86" i="3"/>
  <c r="BJ86" i="3"/>
  <c r="BR86" i="3"/>
  <c r="AI87" i="3"/>
  <c r="AQ87" i="3"/>
  <c r="AY87" i="3"/>
  <c r="BG87" i="3"/>
  <c r="BO87" i="3"/>
  <c r="AF88" i="3"/>
  <c r="AN88" i="3"/>
  <c r="AV88" i="3"/>
  <c r="BD88" i="3"/>
  <c r="BL88" i="3"/>
  <c r="BT88" i="3"/>
  <c r="AO87" i="3"/>
  <c r="BU87" i="3"/>
  <c r="BJ88" i="3"/>
  <c r="W89" i="3"/>
  <c r="O81" i="3"/>
  <c r="W68" i="3"/>
  <c r="W77" i="3"/>
  <c r="S59" i="3"/>
  <c r="W96" i="3"/>
  <c r="O84" i="3"/>
  <c r="S81" i="3"/>
  <c r="S67" i="3"/>
  <c r="S96" i="3"/>
  <c r="O89" i="3"/>
  <c r="W69" i="3"/>
  <c r="S61" i="3"/>
  <c r="W98" i="3"/>
  <c r="W62" i="3"/>
  <c r="W60" i="3"/>
  <c r="O62" i="3"/>
  <c r="O71" i="3"/>
  <c r="S86" i="3"/>
  <c r="S99" i="3"/>
  <c r="W66" i="3"/>
  <c r="O76" i="3"/>
  <c r="O56" i="3"/>
  <c r="S75" i="3"/>
  <c r="S56" i="3"/>
  <c r="S68" i="3"/>
  <c r="O92" i="3"/>
  <c r="W86" i="3"/>
  <c r="W91" i="3"/>
  <c r="O94" i="3"/>
  <c r="W61" i="3"/>
  <c r="O72" i="3"/>
  <c r="W64" i="3"/>
  <c r="O80" i="3"/>
  <c r="S73" i="3"/>
  <c r="O95" i="3"/>
  <c r="S69" i="3"/>
  <c r="O82" i="3"/>
  <c r="W71" i="3"/>
  <c r="W95" i="3"/>
  <c r="S76" i="3"/>
  <c r="S80" i="3"/>
  <c r="S91" i="3"/>
  <c r="O88" i="3"/>
  <c r="W59" i="3"/>
  <c r="S94" i="3"/>
  <c r="S74" i="3"/>
  <c r="O79" i="3"/>
  <c r="S62" i="3"/>
  <c r="O90" i="3"/>
  <c r="S82" i="3"/>
  <c r="O73" i="3"/>
  <c r="O87" i="3"/>
  <c r="O63" i="3"/>
  <c r="O74" i="3"/>
  <c r="W75" i="3"/>
  <c r="S83" i="3"/>
  <c r="O85" i="3"/>
  <c r="W70" i="3"/>
  <c r="S57" i="3"/>
  <c r="W56" i="3"/>
  <c r="S84" i="3"/>
  <c r="W84" i="3"/>
  <c r="S78" i="3"/>
  <c r="S95" i="3"/>
  <c r="W82" i="3"/>
  <c r="O67" i="3"/>
  <c r="O61" i="3"/>
  <c r="S70" i="3"/>
  <c r="W76" i="3"/>
  <c r="W99" i="3"/>
  <c r="S63" i="3"/>
  <c r="O86" i="3"/>
  <c r="W74" i="3"/>
  <c r="W85" i="3"/>
  <c r="O91" i="3"/>
  <c r="S79" i="3"/>
  <c r="W72" i="3"/>
  <c r="W80" i="3"/>
  <c r="O59" i="3"/>
  <c r="O78" i="3"/>
  <c r="S92" i="3"/>
  <c r="O83" i="3"/>
  <c r="S93" i="3"/>
  <c r="W58" i="3"/>
  <c r="S65" i="3"/>
  <c r="O64" i="3"/>
  <c r="O57" i="3"/>
  <c r="S58" i="3"/>
  <c r="O77" i="3"/>
  <c r="S98" i="3"/>
  <c r="W81" i="3"/>
  <c r="O69" i="3"/>
  <c r="W65" i="3"/>
  <c r="O96" i="3"/>
  <c r="W92" i="3"/>
  <c r="W83" i="3"/>
  <c r="S88" i="3"/>
  <c r="S97" i="3"/>
  <c r="S90" i="3"/>
  <c r="S72" i="3"/>
  <c r="S64" i="3"/>
  <c r="S89" i="3"/>
  <c r="W88" i="3"/>
  <c r="W94" i="3"/>
  <c r="O98" i="3"/>
  <c r="W73" i="3"/>
  <c r="W90" i="3"/>
  <c r="O58" i="3"/>
  <c r="W87" i="3"/>
  <c r="S60" i="3"/>
  <c r="W63" i="3"/>
  <c r="O99" i="3"/>
  <c r="O66" i="3"/>
  <c r="S71" i="3"/>
  <c r="O60" i="3"/>
  <c r="W79" i="3"/>
  <c r="O97" i="3"/>
  <c r="O75" i="3"/>
  <c r="O65" i="3"/>
  <c r="O68" i="3"/>
  <c r="S66" i="3"/>
  <c r="S77" i="3"/>
  <c r="W57" i="3"/>
  <c r="O93" i="3"/>
  <c r="S87" i="3"/>
  <c r="S85" i="3"/>
  <c r="W67" i="3"/>
  <c r="O70" i="3"/>
  <c r="W78" i="3"/>
  <c r="W93" i="3"/>
  <c r="W97" i="3"/>
  <c r="AG3" i="3"/>
  <c r="AH3" i="3"/>
  <c r="AA51" i="7"/>
  <c r="Z51" i="7"/>
  <c r="AA47" i="7"/>
  <c r="AA43" i="7"/>
  <c r="Z58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BZ86" i="7"/>
  <c r="O104" i="7"/>
  <c r="O63" i="7"/>
  <c r="AK86" i="7"/>
  <c r="AD86" i="7"/>
  <c r="AE86" i="7"/>
  <c r="BY86" i="7"/>
  <c r="BX86" i="7"/>
  <c r="BW86" i="7"/>
  <c r="BV86" i="7"/>
  <c r="BU86" i="7"/>
  <c r="BT86" i="7"/>
  <c r="BS86" i="7"/>
  <c r="BR86" i="7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J86" i="7"/>
  <c r="AI86" i="7"/>
  <c r="AH86" i="7"/>
  <c r="AG86" i="7"/>
  <c r="AF86" i="7"/>
  <c r="O56" i="7"/>
  <c r="O57" i="7"/>
  <c r="O58" i="7"/>
  <c r="O59" i="7"/>
  <c r="O60" i="7"/>
  <c r="O61" i="7"/>
  <c r="O62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AG3" i="7"/>
  <c r="AH3" i="7"/>
  <c r="AG3" i="5"/>
  <c r="AH3" i="5"/>
  <c r="H15" i="8"/>
  <c r="AG3" i="2"/>
  <c r="AH3" i="2"/>
  <c r="H11" i="8"/>
  <c r="AG3" i="1"/>
  <c r="AH3" i="1"/>
</calcChain>
</file>

<file path=xl/sharedStrings.xml><?xml version="1.0" encoding="utf-8"?>
<sst xmlns="http://schemas.openxmlformats.org/spreadsheetml/2006/main" count="844" uniqueCount="90">
  <si>
    <t>mass_A</t>
  </si>
  <si>
    <t>t</t>
  </si>
  <si>
    <t>x</t>
  </si>
  <si>
    <t>y</t>
  </si>
  <si>
    <t>mass_B</t>
  </si>
  <si>
    <t>mass_C</t>
  </si>
  <si>
    <t>x-values</t>
  </si>
  <si>
    <t>a</t>
  </si>
  <si>
    <t>n</t>
  </si>
  <si>
    <t>b_n</t>
  </si>
  <si>
    <t>H0</t>
  </si>
  <si>
    <t>H1</t>
  </si>
  <si>
    <t>xL</t>
  </si>
  <si>
    <t>xM</t>
  </si>
  <si>
    <t>xR</t>
  </si>
  <si>
    <t>left end</t>
  </si>
  <si>
    <t>right end</t>
  </si>
  <si>
    <t>k</t>
  </si>
  <si>
    <t>sin(n*pi*xL/a)</t>
  </si>
  <si>
    <t>sin(n*pi*xM/a)</t>
  </si>
  <si>
    <t>sin(n*pi*xR/a)</t>
  </si>
  <si>
    <t>u(xL,t)</t>
  </si>
  <si>
    <t>u(xM,t)</t>
  </si>
  <si>
    <t>u(xR,t)</t>
  </si>
  <si>
    <t>exp(-(n*pi/a)^2*k*t)</t>
  </si>
  <si>
    <t>head level at t = 0</t>
  </si>
  <si>
    <t>head level at t = 6.833</t>
  </si>
  <si>
    <t>fixed head level left</t>
  </si>
  <si>
    <t>fixed head level right</t>
  </si>
  <si>
    <t>SSE</t>
  </si>
  <si>
    <t>initial k value</t>
  </si>
  <si>
    <t>initial S value</t>
  </si>
  <si>
    <t>k-slider</t>
  </si>
  <si>
    <t>H0-slider</t>
  </si>
  <si>
    <t>H1-slider</t>
  </si>
  <si>
    <t>beta</t>
  </si>
  <si>
    <t>alpha</t>
  </si>
  <si>
    <t xml:space="preserve">R </t>
  </si>
  <si>
    <t>R-slider</t>
  </si>
  <si>
    <t>K-slider</t>
  </si>
  <si>
    <t>K</t>
  </si>
  <si>
    <t>initial K value</t>
  </si>
  <si>
    <t>Right Well</t>
  </si>
  <si>
    <t>Middle Well</t>
  </si>
  <si>
    <t>Left Well</t>
  </si>
  <si>
    <t>Provided H0 value</t>
  </si>
  <si>
    <t>Provided H1 value</t>
  </si>
  <si>
    <t>H0 from revised steady state</t>
  </si>
  <si>
    <t>H1 from revised steady state</t>
  </si>
  <si>
    <t>MSSE</t>
  </si>
  <si>
    <t>sin(n*pi*x/a)</t>
  </si>
  <si>
    <t>h(x,0)</t>
  </si>
  <si>
    <t>No recharge - set cell Z38 to 0 and cell Z37 to 1.</t>
  </si>
  <si>
    <t>exp(-((n*pi/a)^2*k*0))</t>
  </si>
  <si>
    <t>Need to set cell for R, AD45, to "=1/50*(AD44-100)+1"</t>
  </si>
  <si>
    <t>Need to set cell for R, AD45,  to "=1/50*(AD44-100)+1"</t>
  </si>
  <si>
    <t>RMSE</t>
  </si>
  <si>
    <t>initial R value</t>
  </si>
  <si>
    <t>Mathematica Model</t>
  </si>
  <si>
    <t>Description</t>
  </si>
  <si>
    <t>k (m^2/sec)</t>
  </si>
  <si>
    <t>K (in/sec)</t>
  </si>
  <si>
    <t>H0 (in)</t>
  </si>
  <si>
    <t>H1 (in)</t>
  </si>
  <si>
    <t>RMSE (in)</t>
  </si>
  <si>
    <t>K (m/sec)</t>
  </si>
  <si>
    <t>Initial</t>
  </si>
  <si>
    <t>Use given values for H0 and H1; k is a parameter</t>
  </si>
  <si>
    <t>Revision 1</t>
  </si>
  <si>
    <t>Estimate steady-state from data; Revise H0 and H1 using revised steady-state; k is a parameter</t>
  </si>
  <si>
    <t>Revision 2</t>
  </si>
  <si>
    <t>Treat H0, H1, and k as parameters</t>
  </si>
  <si>
    <t>Revision 3</t>
  </si>
  <si>
    <t>Include a recharge term; use given values for H0, H1; k, R, K are parameters</t>
  </si>
  <si>
    <t>Revision 4</t>
  </si>
  <si>
    <t>Include a recharge term; H0, H1, k, R, K are parameters</t>
  </si>
  <si>
    <t>Excel Model</t>
  </si>
  <si>
    <t>min (m/sec)</t>
  </si>
  <si>
    <t>max (m/sec)</t>
  </si>
  <si>
    <t>Hydraulic Conductivity K for sand estimates*</t>
  </si>
  <si>
    <t>Specific Storage Ss for various sand types*</t>
  </si>
  <si>
    <t>min (m^(-1))</t>
  </si>
  <si>
    <t>max (m^(-1))</t>
  </si>
  <si>
    <t>Hydraulic Diffusivity Estimates (k = Ss/K)</t>
  </si>
  <si>
    <t>min (m^2/sec)</t>
  </si>
  <si>
    <t>max (m^2/sec)</t>
  </si>
  <si>
    <t>*using measured values provided by http://www.aqtesolv.com/aquifer-tests/aquifer_properties.htm</t>
  </si>
  <si>
    <t>R (sec^(-1))</t>
  </si>
  <si>
    <t>R/K (in^(-1))</t>
  </si>
  <si>
    <t>R/K (m^(-1))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</si>
</sst>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Fill="1"/>
    <xf numFmtId="0" fontId="0" fillId="4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5"/>
          <c:order val="3"/>
          <c:tx>
            <c:v>right model</c:v>
          </c:tx>
          <c:marker>
            <c:symbol val="none"/>
          </c:marker>
          <c:xVal>
            <c:numRef>
              <c:f>'General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Model'!$O$56:$O$99</c:f>
              <c:numCache>
                <c:formatCode>General</c:formatCode>
                <c:ptCount val="44"/>
                <c:pt idx="0">
                  <c:v>1.6344228762208717</c:v>
                </c:pt>
                <c:pt idx="1">
                  <c:v>1.777785404767088</c:v>
                </c:pt>
                <c:pt idx="2">
                  <c:v>2.3496782597586492</c:v>
                </c:pt>
                <c:pt idx="3">
                  <c:v>2.8238883425615398</c:v>
                </c:pt>
                <c:pt idx="4">
                  <c:v>3.1876642783373801</c:v>
                </c:pt>
                <c:pt idx="5">
                  <c:v>3.4728590777162229</c:v>
                </c:pt>
                <c:pt idx="6">
                  <c:v>3.703297457650788</c:v>
                </c:pt>
                <c:pt idx="7">
                  <c:v>3.8945760897462285</c:v>
                </c:pt>
                <c:pt idx="8">
                  <c:v>4.0569272287499061</c:v>
                </c:pt>
                <c:pt idx="9">
                  <c:v>4.1972394670007338</c:v>
                </c:pt>
                <c:pt idx="10">
                  <c:v>4.3202918866506295</c:v>
                </c:pt>
                <c:pt idx="11">
                  <c:v>4.4294988281590619</c:v>
                </c:pt>
                <c:pt idx="12">
                  <c:v>4.5273667355311797</c:v>
                </c:pt>
                <c:pt idx="13">
                  <c:v>4.6157811404863098</c:v>
                </c:pt>
                <c:pt idx="14">
                  <c:v>4.6961916173788696</c:v>
                </c:pt>
                <c:pt idx="15">
                  <c:v>4.7697340947190545</c:v>
                </c:pt>
                <c:pt idx="16">
                  <c:v>4.8373138223046972</c:v>
                </c:pt>
                <c:pt idx="17">
                  <c:v>4.899663035381387</c:v>
                </c:pt>
                <c:pt idx="18">
                  <c:v>4.9573819588016734</c:v>
                </c:pt>
                <c:pt idx="19">
                  <c:v>5.0109685799024302</c:v>
                </c:pt>
                <c:pt idx="20">
                  <c:v>5.0608406955365339</c:v>
                </c:pt>
                <c:pt idx="21">
                  <c:v>5.1073524595262709</c:v>
                </c:pt>
                <c:pt idx="22">
                  <c:v>5.1508070269290931</c:v>
                </c:pt>
                <c:pt idx="23">
                  <c:v>5.1914663087370032</c:v>
                </c:pt>
                <c:pt idx="24">
                  <c:v>5.2295585524287098</c:v>
                </c:pt>
                <c:pt idx="25">
                  <c:v>5.2652843201590196</c:v>
                </c:pt>
                <c:pt idx="26">
                  <c:v>5.2988212203261691</c:v>
                </c:pt>
                <c:pt idx="27">
                  <c:v>5.3303276602341825</c:v>
                </c:pt>
                <c:pt idx="28">
                  <c:v>5.35994587132428</c:v>
                </c:pt>
                <c:pt idx="29">
                  <c:v>5.3878043469904471</c:v>
                </c:pt>
                <c:pt idx="30">
                  <c:v>5.414019804180275</c:v>
                </c:pt>
                <c:pt idx="31">
                  <c:v>5.4386987969537053</c:v>
                </c:pt>
                <c:pt idx="32">
                  <c:v>5.4619390388136102</c:v>
                </c:pt>
                <c:pt idx="33">
                  <c:v>5.4838304814401457</c:v>
                </c:pt>
                <c:pt idx="34">
                  <c:v>5.5044562225471685</c:v>
                </c:pt>
                <c:pt idx="35">
                  <c:v>5.5238932641261238</c:v>
                </c:pt>
                <c:pt idx="36">
                  <c:v>5.5422131405639909</c:v>
                </c:pt>
                <c:pt idx="37">
                  <c:v>5.5594824616630225</c:v>
                </c:pt>
                <c:pt idx="38">
                  <c:v>5.575763376060598</c:v>
                </c:pt>
                <c:pt idx="39">
                  <c:v>5.5911139616835701</c:v>
                </c:pt>
                <c:pt idx="40">
                  <c:v>5.6055885733521276</c:v>
                </c:pt>
                <c:pt idx="41">
                  <c:v>5.6192381461734122</c:v>
                </c:pt>
                <c:pt idx="42">
                  <c:v>5.6321104555594754</c:v>
                </c:pt>
                <c:pt idx="43">
                  <c:v>5.6442503553898584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'General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Model'!$S$56:$S$99</c:f>
              <c:numCache>
                <c:formatCode>General</c:formatCode>
                <c:ptCount val="44"/>
                <c:pt idx="0">
                  <c:v>1.3373709405082583</c:v>
                </c:pt>
                <c:pt idx="1">
                  <c:v>1.3833675782531039</c:v>
                </c:pt>
                <c:pt idx="2">
                  <c:v>1.3931083615129767</c:v>
                </c:pt>
                <c:pt idx="3">
                  <c:v>1.4384671785950958</c:v>
                </c:pt>
                <c:pt idx="4">
                  <c:v>1.5253327096690543</c:v>
                </c:pt>
                <c:pt idx="5">
                  <c:v>1.6402091638270013</c:v>
                </c:pt>
                <c:pt idx="6">
                  <c:v>1.7695850343045825</c:v>
                </c:pt>
                <c:pt idx="7">
                  <c:v>1.9043053133971561</c:v>
                </c:pt>
                <c:pt idx="8">
                  <c:v>2.0388705765741975</c:v>
                </c:pt>
                <c:pt idx="9">
                  <c:v>2.1701741504096503</c:v>
                </c:pt>
                <c:pt idx="10">
                  <c:v>2.2965618731076711</c:v>
                </c:pt>
                <c:pt idx="11">
                  <c:v>2.4172350066937907</c:v>
                </c:pt>
                <c:pt idx="12">
                  <c:v>2.5318897341421671</c:v>
                </c:pt>
                <c:pt idx="13">
                  <c:v>2.6405035714600444</c:v>
                </c:pt>
                <c:pt idx="14">
                  <c:v>2.7432098954556219</c:v>
                </c:pt>
                <c:pt idx="15">
                  <c:v>2.8402246608525781</c:v>
                </c:pt>
                <c:pt idx="16">
                  <c:v>2.9318038875433432</c:v>
                </c:pt>
                <c:pt idx="17">
                  <c:v>3.0182192320747907</c:v>
                </c:pt>
                <c:pt idx="18">
                  <c:v>3.0997441616894164</c:v>
                </c:pt>
                <c:pt idx="19">
                  <c:v>3.1766463238168563</c:v>
                </c:pt>
                <c:pt idx="20">
                  <c:v>3.2491835521788017</c:v>
                </c:pt>
                <c:pt idx="21">
                  <c:v>3.3176019055308519</c:v>
                </c:pt>
                <c:pt idx="22">
                  <c:v>3.3821349411775268</c:v>
                </c:pt>
                <c:pt idx="23">
                  <c:v>3.443003652080034</c:v>
                </c:pt>
                <c:pt idx="24">
                  <c:v>3.5004167341033661</c:v>
                </c:pt>
                <c:pt idx="25">
                  <c:v>3.5545710769377177</c:v>
                </c:pt>
                <c:pt idx="26">
                  <c:v>3.6056523384203238</c:v>
                </c:pt>
                <c:pt idx="27">
                  <c:v>3.6538355208336579</c:v>
                </c:pt>
                <c:pt idx="28">
                  <c:v>3.6992855761444594</c:v>
                </c:pt>
                <c:pt idx="29">
                  <c:v>3.7421579904455147</c:v>
                </c:pt>
                <c:pt idx="30">
                  <c:v>3.7825993188232871</c:v>
                </c:pt>
                <c:pt idx="31">
                  <c:v>3.8207477161693686</c:v>
                </c:pt>
                <c:pt idx="32">
                  <c:v>3.856733435324311</c:v>
                </c:pt>
                <c:pt idx="33">
                  <c:v>3.890679275842726</c:v>
                </c:pt>
                <c:pt idx="34">
                  <c:v>3.9227010257330237</c:v>
                </c:pt>
                <c:pt idx="35">
                  <c:v>3.9529078744083099</c:v>
                </c:pt>
                <c:pt idx="36">
                  <c:v>3.9814027839906991</c:v>
                </c:pt>
                <c:pt idx="37">
                  <c:v>4.0082828550856755</c:v>
                </c:pt>
                <c:pt idx="38">
                  <c:v>4.0336396689921648</c:v>
                </c:pt>
                <c:pt idx="39">
                  <c:v>4.0575595956126929</c:v>
                </c:pt>
                <c:pt idx="40">
                  <c:v>4.0801240973523019</c:v>
                </c:pt>
                <c:pt idx="41">
                  <c:v>4.1014100138006553</c:v>
                </c:pt>
                <c:pt idx="42">
                  <c:v>4.1214898181055766</c:v>
                </c:pt>
                <c:pt idx="43">
                  <c:v>4.1404318703854663</c:v>
                </c:pt>
              </c:numCache>
            </c:numRef>
          </c:yVal>
          <c:smooth val="1"/>
        </c:ser>
        <c:ser>
          <c:idx val="1"/>
          <c:order val="5"/>
          <c:tx>
            <c:v>left model</c:v>
          </c:tx>
          <c:marker>
            <c:symbol val="none"/>
          </c:marker>
          <c:xVal>
            <c:numRef>
              <c:f>'General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Model'!$W$56:$W$99</c:f>
              <c:numCache>
                <c:formatCode>General</c:formatCode>
                <c:ptCount val="44"/>
                <c:pt idx="0">
                  <c:v>1.3202992023391311</c:v>
                </c:pt>
                <c:pt idx="1">
                  <c:v>1.4175536068027401</c:v>
                </c:pt>
                <c:pt idx="2">
                  <c:v>1.5438507561620713</c:v>
                </c:pt>
                <c:pt idx="3">
                  <c:v>1.6160537347538921</c:v>
                </c:pt>
                <c:pt idx="4">
                  <c:v>1.6640891962675357</c:v>
                </c:pt>
                <c:pt idx="5">
                  <c:v>1.7001971582987143</c:v>
                </c:pt>
                <c:pt idx="6">
                  <c:v>1.7307920084099417</c:v>
                </c:pt>
                <c:pt idx="7">
                  <c:v>1.7595230914600128</c:v>
                </c:pt>
                <c:pt idx="8">
                  <c:v>1.7883245360838811</c:v>
                </c:pt>
                <c:pt idx="9">
                  <c:v>1.8180342381556707</c:v>
                </c:pt>
                <c:pt idx="10">
                  <c:v>1.8488375059879725</c:v>
                </c:pt>
                <c:pt idx="11">
                  <c:v>1.8805719580569606</c:v>
                </c:pt>
                <c:pt idx="12">
                  <c:v>1.9129204418650969</c:v>
                </c:pt>
                <c:pt idx="13">
                  <c:v>1.9455233936609502</c:v>
                </c:pt>
                <c:pt idx="14">
                  <c:v>1.9780384889126497</c:v>
                </c:pt>
                <c:pt idx="15">
                  <c:v>2.0101682167625494</c:v>
                </c:pt>
                <c:pt idx="16">
                  <c:v>2.0416691479145119</c:v>
                </c:pt>
                <c:pt idx="17">
                  <c:v>2.072351473926302</c:v>
                </c:pt>
                <c:pt idx="18">
                  <c:v>2.1020738965803059</c:v>
                </c:pt>
                <c:pt idx="19">
                  <c:v>2.1307367343968044</c:v>
                </c:pt>
                <c:pt idx="20">
                  <c:v>2.1582747901273653</c:v>
                </c:pt>
                <c:pt idx="21">
                  <c:v>2.1846507013452978</c:v>
                </c:pt>
                <c:pt idx="22">
                  <c:v>2.2098491239496147</c:v>
                </c:pt>
                <c:pt idx="23">
                  <c:v>2.2338718099677362</c:v>
                </c:pt>
                <c:pt idx="24">
                  <c:v>2.2567335283068268</c:v>
                </c:pt>
                <c:pt idx="25">
                  <c:v>2.2784587637955589</c:v>
                </c:pt>
                <c:pt idx="26">
                  <c:v>2.2990790704927142</c:v>
                </c:pt>
                <c:pt idx="27">
                  <c:v>2.3186309615099812</c:v>
                </c:pt>
                <c:pt idx="28">
                  <c:v>2.3371542609503737</c:v>
                </c:pt>
                <c:pt idx="29">
                  <c:v>2.3546908198816308</c:v>
                </c:pt>
                <c:pt idx="30">
                  <c:v>2.3712835161874066</c:v>
                </c:pt>
                <c:pt idx="31">
                  <c:v>2.3869754990247563</c:v>
                </c:pt>
                <c:pt idx="32">
                  <c:v>2.4018096182466673</c:v>
                </c:pt>
                <c:pt idx="33">
                  <c:v>2.4158279924668378</c:v>
                </c:pt>
                <c:pt idx="34">
                  <c:v>2.4290717012367185</c:v>
                </c:pt>
                <c:pt idx="35">
                  <c:v>2.4415805666385064</c:v>
                </c:pt>
                <c:pt idx="36">
                  <c:v>2.4533929982477938</c:v>
                </c:pt>
                <c:pt idx="37">
                  <c:v>2.4645458998618643</c:v>
                </c:pt>
                <c:pt idx="38">
                  <c:v>2.4750746173509564</c:v>
                </c:pt>
                <c:pt idx="39">
                  <c:v>2.4850129126474951</c:v>
                </c:pt>
                <c:pt idx="40">
                  <c:v>2.494392968085648</c:v>
                </c:pt>
                <c:pt idx="41">
                  <c:v>2.503245408151769</c:v>
                </c:pt>
                <c:pt idx="42">
                  <c:v>2.5115993295873711</c:v>
                </c:pt>
                <c:pt idx="43">
                  <c:v>2.5194823462032234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16736"/>
        <c:axId val="76522624"/>
      </c:scatterChart>
      <c:scatterChart>
        <c:scatterStyle val="lineMarker"/>
        <c:varyColors val="0"/>
        <c:ser>
          <c:idx val="3"/>
          <c:order val="0"/>
          <c:tx>
            <c:v>right data</c:v>
          </c:tx>
          <c:spPr>
            <a:ln w="28575">
              <a:noFill/>
            </a:ln>
          </c:spPr>
          <c:xVal>
            <c:numRef>
              <c:f>'General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'General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0"/>
          <c:order val="2"/>
          <c:tx>
            <c:v>left data</c:v>
          </c:tx>
          <c:spPr>
            <a:ln w="28575">
              <a:noFill/>
            </a:ln>
          </c:spPr>
          <c:xVal>
            <c:numRef>
              <c:f>'General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'General Model'!$W$3:$W$46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16736"/>
        <c:axId val="76522624"/>
      </c:scatterChart>
      <c:valAx>
        <c:axId val="765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522624"/>
        <c:crosses val="autoZero"/>
        <c:crossBetween val="midCat"/>
      </c:valAx>
      <c:valAx>
        <c:axId val="76522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6516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Model</a:t>
            </a:r>
            <a:r>
              <a:rPr lang="en-US" baseline="0"/>
              <a:t> vs. Measured Data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3"/>
          <c:tx>
            <c:v>left model</c:v>
          </c:tx>
          <c:marker>
            <c:symbol val="none"/>
          </c:marker>
          <c:xVal>
            <c:numRef>
              <c:f>'First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Model'!$W$56:$W$99</c:f>
              <c:numCache>
                <c:formatCode>General</c:formatCode>
                <c:ptCount val="44"/>
                <c:pt idx="0">
                  <c:v>1.4200886166770414</c:v>
                </c:pt>
                <c:pt idx="1">
                  <c:v>1.27403316479919</c:v>
                </c:pt>
                <c:pt idx="2">
                  <c:v>1.1904044558384665</c:v>
                </c:pt>
                <c:pt idx="3">
                  <c:v>1.1263923339556516</c:v>
                </c:pt>
                <c:pt idx="4">
                  <c:v>1.0789524826001826</c:v>
                </c:pt>
                <c:pt idx="5">
                  <c:v>1.0425323355512779</c:v>
                </c:pt>
                <c:pt idx="6">
                  <c:v>1.013590394062269</c:v>
                </c:pt>
                <c:pt idx="7">
                  <c:v>0.98995854268483552</c:v>
                </c:pt>
                <c:pt idx="8">
                  <c:v>0.97029584428782334</c:v>
                </c:pt>
                <c:pt idx="9">
                  <c:v>0.95377518295657004</c:v>
                </c:pt>
                <c:pt idx="10">
                  <c:v>0.93989607609509618</c:v>
                </c:pt>
                <c:pt idx="11">
                  <c:v>0.92836287774144088</c:v>
                </c:pt>
                <c:pt idx="12">
                  <c:v>0.91900199316298758</c:v>
                </c:pt>
                <c:pt idx="13">
                  <c:v>0.91170597428597189</c:v>
                </c:pt>
                <c:pt idx="14">
                  <c:v>0.90639728393388608</c:v>
                </c:pt>
                <c:pt idx="15">
                  <c:v>0.90300634402262892</c:v>
                </c:pt>
                <c:pt idx="16">
                  <c:v>0.90145956071431299</c:v>
                </c:pt>
                <c:pt idx="17">
                  <c:v>0.90167396134836408</c:v>
                </c:pt>
                <c:pt idx="18">
                  <c:v>0.90355593869530348</c:v>
                </c:pt>
                <c:pt idx="19">
                  <c:v>0.90700233436199329</c:v>
                </c:pt>
                <c:pt idx="20">
                  <c:v>0.91190267943145897</c:v>
                </c:pt>
                <c:pt idx="21">
                  <c:v>0.91814183902404678</c:v>
                </c:pt>
                <c:pt idx="22">
                  <c:v>0.92560262066313848</c:v>
                </c:pt>
                <c:pt idx="23">
                  <c:v>0.93416810826710606</c:v>
                </c:pt>
                <c:pt idx="24">
                  <c:v>0.94372360979334768</c:v>
                </c:pt>
                <c:pt idx="25">
                  <c:v>0.9541582009297227</c:v>
                </c:pt>
                <c:pt idx="26">
                  <c:v>0.9653658819575377</c:v>
                </c:pt>
                <c:pt idx="27">
                  <c:v>0.97724638373775696</c:v>
                </c:pt>
                <c:pt idx="28">
                  <c:v>0.98970568627134448</c:v>
                </c:pt>
                <c:pt idx="29">
                  <c:v>1.002656298089061</c:v>
                </c:pt>
                <c:pt idx="30">
                  <c:v>1.0160173382260278</c:v>
                </c:pt>
                <c:pt idx="31">
                  <c:v>1.0297144779914971</c:v>
                </c:pt>
                <c:pt idx="32">
                  <c:v>1.0436797735630683</c:v>
                </c:pt>
                <c:pt idx="33">
                  <c:v>1.0578514122852751</c:v>
                </c:pt>
                <c:pt idx="34">
                  <c:v>1.072173412522613</c:v>
                </c:pt>
                <c:pt idx="35">
                  <c:v>1.0865952897967399</c:v>
                </c:pt>
                <c:pt idx="36">
                  <c:v>1.1010716966630849</c:v>
                </c:pt>
                <c:pt idx="37">
                  <c:v>1.115562063675906</c:v>
                </c:pt>
                <c:pt idx="38">
                  <c:v>1.1300302426316224</c:v>
                </c:pt>
                <c:pt idx="39">
                  <c:v>1.1444441506418037</c:v>
                </c:pt>
                <c:pt idx="40">
                  <c:v>1.1587754352722923</c:v>
                </c:pt>
                <c:pt idx="41">
                  <c:v>1.1729991559067607</c:v>
                </c:pt>
                <c:pt idx="42">
                  <c:v>1.1870934755682745</c:v>
                </c:pt>
                <c:pt idx="43">
                  <c:v>1.2010393797228638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'First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Model'!$S$56:$S$99</c:f>
              <c:numCache>
                <c:formatCode>General</c:formatCode>
                <c:ptCount val="44"/>
                <c:pt idx="0">
                  <c:v>1.4620823344951517</c:v>
                </c:pt>
                <c:pt idx="1">
                  <c:v>1.498614742879874</c:v>
                </c:pt>
                <c:pt idx="2">
                  <c:v>1.4986246900999811</c:v>
                </c:pt>
                <c:pt idx="3">
                  <c:v>1.4991999677398602</c:v>
                </c:pt>
                <c:pt idx="4">
                  <c:v>1.5032599194912515</c:v>
                </c:pt>
                <c:pt idx="5">
                  <c:v>1.5150318929472073</c:v>
                </c:pt>
                <c:pt idx="6">
                  <c:v>1.5371837683922283</c:v>
                </c:pt>
                <c:pt idx="7">
                  <c:v>1.5702139613410897</c:v>
                </c:pt>
                <c:pt idx="8">
                  <c:v>1.6131907291650229</c:v>
                </c:pt>
                <c:pt idx="9">
                  <c:v>1.664543430861706</c:v>
                </c:pt>
                <c:pt idx="10">
                  <c:v>1.7225627557457659</c:v>
                </c:pt>
                <c:pt idx="11">
                  <c:v>1.7856514637217344</c:v>
                </c:pt>
                <c:pt idx="12">
                  <c:v>1.8524240491117707</c:v>
                </c:pt>
                <c:pt idx="13">
                  <c:v>1.9217279807256218</c:v>
                </c:pt>
                <c:pt idx="14">
                  <c:v>1.992629002244275</c:v>
                </c:pt>
                <c:pt idx="15">
                  <c:v>2.0643828156708812</c:v>
                </c:pt>
                <c:pt idx="16">
                  <c:v>2.1364040045041377</c:v>
                </c:pt>
                <c:pt idx="17">
                  <c:v>2.2082369886128195</c:v>
                </c:pt>
                <c:pt idx="18">
                  <c:v>2.2795307754917431</c:v>
                </c:pt>
                <c:pt idx="19">
                  <c:v>2.350017840285616</c:v>
                </c:pt>
                <c:pt idx="20">
                  <c:v>2.4194968791356741</c:v>
                </c:pt>
                <c:pt idx="21">
                  <c:v>2.4878188507228551</c:v>
                </c:pt>
                <c:pt idx="22">
                  <c:v>2.554875842569309</c:v>
                </c:pt>
                <c:pt idx="23">
                  <c:v>2.6205922119748526</c:v>
                </c:pt>
                <c:pt idx="24">
                  <c:v>2.6849175267742704</c:v>
                </c:pt>
                <c:pt idx="25">
                  <c:v>2.7478210115954806</c:v>
                </c:pt>
                <c:pt idx="26">
                  <c:v>2.8092871621700444</c:v>
                </c:pt>
                <c:pt idx="27">
                  <c:v>2.8693122543434186</c:v>
                </c:pt>
                <c:pt idx="28">
                  <c:v>2.9279016228011998</c:v>
                </c:pt>
                <c:pt idx="29">
                  <c:v>2.9850675200298391</c:v>
                </c:pt>
                <c:pt idx="30">
                  <c:v>3.0408274039335592</c:v>
                </c:pt>
                <c:pt idx="31">
                  <c:v>3.0952026208091565</c:v>
                </c:pt>
                <c:pt idx="32">
                  <c:v>3.1482173737214114</c:v>
                </c:pt>
                <c:pt idx="33">
                  <c:v>3.1998978883691396</c:v>
                </c:pt>
                <c:pt idx="34">
                  <c:v>3.250271787352645</c:v>
                </c:pt>
                <c:pt idx="35">
                  <c:v>3.2993676039049364</c:v>
                </c:pt>
                <c:pt idx="36">
                  <c:v>3.3472143798325864</c:v>
                </c:pt>
                <c:pt idx="37">
                  <c:v>3.3938413784504262</c:v>
                </c:pt>
                <c:pt idx="38">
                  <c:v>3.439277864985808</c:v>
                </c:pt>
                <c:pt idx="39">
                  <c:v>3.4835529162398999</c:v>
                </c:pt>
                <c:pt idx="40">
                  <c:v>3.5266952982079465</c:v>
                </c:pt>
                <c:pt idx="41">
                  <c:v>3.5687333757363096</c:v>
                </c:pt>
                <c:pt idx="42">
                  <c:v>3.6096950252474858</c:v>
                </c:pt>
                <c:pt idx="43">
                  <c:v>3.6496075913865744</c:v>
                </c:pt>
              </c:numCache>
            </c:numRef>
          </c:yVal>
          <c:smooth val="1"/>
        </c:ser>
        <c:ser>
          <c:idx val="5"/>
          <c:order val="5"/>
          <c:tx>
            <c:v>right model</c:v>
          </c:tx>
          <c:marker>
            <c:symbol val="none"/>
          </c:marker>
          <c:xVal>
            <c:numRef>
              <c:f>'First Model'!$M$56:$M$99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Model'!$O$56:$O$99</c:f>
              <c:numCache>
                <c:formatCode>General</c:formatCode>
                <c:ptCount val="44"/>
                <c:pt idx="0">
                  <c:v>1.7341513860282705</c:v>
                </c:pt>
                <c:pt idx="1">
                  <c:v>1.6535699092022025</c:v>
                </c:pt>
                <c:pt idx="2">
                  <c:v>1.8794728467181114</c:v>
                </c:pt>
                <c:pt idx="3">
                  <c:v>2.2523506851253323</c:v>
                </c:pt>
                <c:pt idx="4">
                  <c:v>2.6401770694563442</c:v>
                </c:pt>
                <c:pt idx="5">
                  <c:v>2.9991701827014428</c:v>
                </c:pt>
                <c:pt idx="6">
                  <c:v>3.3203658337445274</c:v>
                </c:pt>
                <c:pt idx="7">
                  <c:v>3.6053405229512725</c:v>
                </c:pt>
                <c:pt idx="8">
                  <c:v>3.8583633967649709</c:v>
                </c:pt>
                <c:pt idx="9">
                  <c:v>4.0839409895021568</c:v>
                </c:pt>
                <c:pt idx="10">
                  <c:v>4.286105778721705</c:v>
                </c:pt>
                <c:pt idx="11">
                  <c:v>4.4682757237665598</c:v>
                </c:pt>
                <c:pt idx="12">
                  <c:v>4.6332937177646532</c:v>
                </c:pt>
                <c:pt idx="13">
                  <c:v>4.7835135080540212</c:v>
                </c:pt>
                <c:pt idx="14">
                  <c:v>4.9208873992787661</c:v>
                </c:pt>
                <c:pt idx="15">
                  <c:v>5.0470424491574004</c:v>
                </c:pt>
                <c:pt idx="16">
                  <c:v>5.1633428854156094</c:v>
                </c:pt>
                <c:pt idx="17">
                  <c:v>5.270940019776166</c:v>
                </c:pt>
                <c:pt idx="18">
                  <c:v>5.3708118188894467</c:v>
                </c:pt>
                <c:pt idx="19">
                  <c:v>5.4637942399295554</c:v>
                </c:pt>
                <c:pt idx="20">
                  <c:v>5.5506061546516943</c:v>
                </c:pt>
                <c:pt idx="21">
                  <c:v>5.6318691891217201</c:v>
                </c:pt>
                <c:pt idx="22">
                  <c:v>5.7081237041693136</c:v>
                </c:pt>
                <c:pt idx="23">
                  <c:v>5.7798417112777027</c:v>
                </c:pt>
                <c:pt idx="24">
                  <c:v>5.847437346451537</c:v>
                </c:pt>
                <c:pt idx="25">
                  <c:v>5.9112754884159138</c:v>
                </c:pt>
                <c:pt idx="26">
                  <c:v>5.971678863641996</c:v>
                </c:pt>
                <c:pt idx="27">
                  <c:v>6.0289339110888891</c:v>
                </c:pt>
                <c:pt idx="28">
                  <c:v>6.0832957105223606</c:v>
                </c:pt>
                <c:pt idx="29">
                  <c:v>6.1349921201736546</c:v>
                </c:pt>
                <c:pt idx="30">
                  <c:v>6.1842272441912822</c:v>
                </c:pt>
                <c:pt idx="31">
                  <c:v>6.2311844038549804</c:v>
                </c:pt>
                <c:pt idx="32">
                  <c:v>6.2760286720706384</c:v>
                </c:pt>
                <c:pt idx="33">
                  <c:v>6.3189090231411917</c:v>
                </c:pt>
                <c:pt idx="34">
                  <c:v>6.3599602081059521</c:v>
                </c:pt>
                <c:pt idx="35">
                  <c:v>6.3993043761420401</c:v>
                </c:pt>
                <c:pt idx="36">
                  <c:v>6.4370524620988672</c:v>
                </c:pt>
                <c:pt idx="37">
                  <c:v>6.4733054168382473</c:v>
                </c:pt>
                <c:pt idx="38">
                  <c:v>6.5081552828273814</c:v>
                </c:pt>
                <c:pt idx="39">
                  <c:v>6.541686119752991</c:v>
                </c:pt>
                <c:pt idx="40">
                  <c:v>6.5739748376882687</c:v>
                </c:pt>
                <c:pt idx="41">
                  <c:v>6.6050919319188282</c:v>
                </c:pt>
                <c:pt idx="42">
                  <c:v>6.6351021167813036</c:v>
                </c:pt>
                <c:pt idx="43">
                  <c:v>6.6640649043001989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95552"/>
        <c:axId val="173105920"/>
      </c:scatterChart>
      <c:scatterChart>
        <c:scatterStyle val="lineMarker"/>
        <c:varyColors val="0"/>
        <c:ser>
          <c:idx val="0"/>
          <c:order val="0"/>
          <c:tx>
            <c:v>left data</c:v>
          </c:tx>
          <c:spPr>
            <a:ln w="28575">
              <a:noFill/>
            </a:ln>
          </c:spPr>
          <c:xVal>
            <c:numRef>
              <c:f>'First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'First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3"/>
          <c:order val="2"/>
          <c:tx>
            <c:v>right data</c:v>
          </c:tx>
          <c:spPr>
            <a:ln w="28575">
              <a:noFill/>
            </a:ln>
          </c:spPr>
          <c:xVal>
            <c:numRef>
              <c:f>'First Model'!$M$3:$M$46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'First Model'!$O$3:$O$46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95552"/>
        <c:axId val="173105920"/>
      </c:scatterChart>
      <c:valAx>
        <c:axId val="17309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105920"/>
        <c:crosses val="autoZero"/>
        <c:crossBetween val="midCat"/>
      </c:valAx>
      <c:valAx>
        <c:axId val="173105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095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Revision 1a - Revised Steady State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3"/>
          <c:tx>
            <c:v>left model</c:v>
          </c:tx>
          <c:marker>
            <c:symbol val="none"/>
          </c:marker>
          <c:xVal>
            <c:numRef>
              <c:f>'Revision 1a'!$M$56:$M$99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1a'!$W$56:$W$99</c:f>
              <c:numCache>
                <c:formatCode>General</c:formatCode>
                <c:ptCount val="44"/>
                <c:pt idx="0">
                  <c:v>1.3704856465151418</c:v>
                </c:pt>
                <c:pt idx="1">
                  <c:v>1.4364674773607498</c:v>
                </c:pt>
                <c:pt idx="2">
                  <c:v>1.5305099950776273</c:v>
                </c:pt>
                <c:pt idx="3">
                  <c:v>1.5835671422243309</c:v>
                </c:pt>
                <c:pt idx="4">
                  <c:v>1.6187038542364482</c:v>
                </c:pt>
                <c:pt idx="5">
                  <c:v>1.6454307653023426</c:v>
                </c:pt>
                <c:pt idx="6">
                  <c:v>1.668832720912079</c:v>
                </c:pt>
                <c:pt idx="7">
                  <c:v>1.6917574746136661</c:v>
                </c:pt>
                <c:pt idx="8">
                  <c:v>1.7156070804039878</c:v>
                </c:pt>
                <c:pt idx="9">
                  <c:v>1.7408662218056994</c:v>
                </c:pt>
                <c:pt idx="10">
                  <c:v>1.7674955798611389</c:v>
                </c:pt>
                <c:pt idx="11">
                  <c:v>1.7951988391476301</c:v>
                </c:pt>
                <c:pt idx="12">
                  <c:v>1.8235860180306955</c:v>
                </c:pt>
                <c:pt idx="13">
                  <c:v>1.8522638522029375</c:v>
                </c:pt>
                <c:pt idx="14">
                  <c:v>1.8808800111400084</c:v>
                </c:pt>
                <c:pt idx="15">
                  <c:v>1.9091403410330492</c:v>
                </c:pt>
                <c:pt idx="16">
                  <c:v>1.936811501759097</c:v>
                </c:pt>
                <c:pt idx="17">
                  <c:v>1.963716424623362</c:v>
                </c:pt>
                <c:pt idx="18">
                  <c:v>1.9897268099765304</c:v>
                </c:pt>
                <c:pt idx="19">
                  <c:v>2.0147549268530343</c:v>
                </c:pt>
                <c:pt idx="20">
                  <c:v>2.0387458475897104</c:v>
                </c:pt>
                <c:pt idx="21">
                  <c:v>2.0616705744390456</c:v>
                </c:pt>
                <c:pt idx="22">
                  <c:v>2.0835202309644023</c:v>
                </c:pt>
                <c:pt idx="23">
                  <c:v>2.1043012734714051</c:v>
                </c:pt>
                <c:pt idx="24">
                  <c:v>2.1240316064477724</c:v>
                </c:pt>
                <c:pt idx="25">
                  <c:v>2.142737494268061</c:v>
                </c:pt>
                <c:pt idx="26">
                  <c:v>2.1604511246047284</c:v>
                </c:pt>
                <c:pt idx="27">
                  <c:v>2.1772086953126215</c:v>
                </c:pt>
                <c:pt idx="28">
                  <c:v>2.1930489415645593</c:v>
                </c:pt>
                <c:pt idx="29">
                  <c:v>2.2080120051616094</c:v>
                </c:pt>
                <c:pt idx="30">
                  <c:v>2.2221385675278027</c:v>
                </c:pt>
                <c:pt idx="31">
                  <c:v>2.2354692057282337</c:v>
                </c:pt>
                <c:pt idx="32">
                  <c:v>2.248043915494121</c:v>
                </c:pt>
                <c:pt idx="33">
                  <c:v>2.2599017582569236</c:v>
                </c:pt>
                <c:pt idx="34">
                  <c:v>2.2710806172674003</c:v>
                </c:pt>
                <c:pt idx="35">
                  <c:v>2.2816170315149766</c:v>
                </c:pt>
                <c:pt idx="36">
                  <c:v>2.2915460841856889</c:v>
                </c:pt>
                <c:pt idx="37">
                  <c:v>2.3009013434154686</c:v>
                </c:pt>
                <c:pt idx="38">
                  <c:v>2.3097148373070153</c:v>
                </c:pt>
                <c:pt idx="39">
                  <c:v>2.3180170502542863</c:v>
                </c:pt>
                <c:pt idx="40">
                  <c:v>2.3258369438499136</c:v>
                </c:pt>
                <c:pt idx="41">
                  <c:v>2.33320199135777</c:v>
                </c:pt>
                <c:pt idx="42">
                  <c:v>2.3401382181358734</c:v>
                </c:pt>
                <c:pt idx="43">
                  <c:v>2.3466702532776722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'Revision 1a'!$M$56:$M$99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1a'!$S$56:$S$99</c:f>
              <c:numCache>
                <c:formatCode>General</c:formatCode>
                <c:ptCount val="44"/>
                <c:pt idx="0">
                  <c:v>1.4610173965488422</c:v>
                </c:pt>
                <c:pt idx="1">
                  <c:v>1.498653573524102</c:v>
                </c:pt>
                <c:pt idx="2">
                  <c:v>1.5066613758298772</c:v>
                </c:pt>
                <c:pt idx="3">
                  <c:v>1.5495727368697465</c:v>
                </c:pt>
                <c:pt idx="4">
                  <c:v>1.6307324619872698</c:v>
                </c:pt>
                <c:pt idx="5">
                  <c:v>1.7364750568804164</c:v>
                </c:pt>
                <c:pt idx="6">
                  <c:v>1.8542288868985999</c:v>
                </c:pt>
                <c:pt idx="7">
                  <c:v>1.9758179478017497</c:v>
                </c:pt>
                <c:pt idx="8">
                  <c:v>2.0964839396068524</c:v>
                </c:pt>
                <c:pt idx="9">
                  <c:v>2.2136237909371204</c:v>
                </c:pt>
                <c:pt idx="10">
                  <c:v>2.3259079780877592</c:v>
                </c:pt>
                <c:pt idx="11">
                  <c:v>2.432739328823005</c:v>
                </c:pt>
                <c:pt idx="12">
                  <c:v>2.5339342729345828</c:v>
                </c:pt>
                <c:pt idx="13">
                  <c:v>2.6295380114271696</c:v>
                </c:pt>
                <c:pt idx="14">
                  <c:v>2.7197181544364302</c:v>
                </c:pt>
                <c:pt idx="15">
                  <c:v>2.8047038953279211</c:v>
                </c:pt>
                <c:pt idx="16">
                  <c:v>2.8847515156641323</c:v>
                </c:pt>
                <c:pt idx="17">
                  <c:v>2.9601250683029283</c:v>
                </c:pt>
                <c:pt idx="18">
                  <c:v>3.0310857839795511</c:v>
                </c:pt>
                <c:pt idx="19">
                  <c:v>3.0978864696958981</c:v>
                </c:pt>
                <c:pt idx="20">
                  <c:v>3.1607687740968426</c:v>
                </c:pt>
                <c:pt idx="21">
                  <c:v>3.2199620084465668</c:v>
                </c:pt>
                <c:pt idx="22">
                  <c:v>3.2756828927980584</c:v>
                </c:pt>
                <c:pt idx="23">
                  <c:v>3.3281357765090265</c:v>
                </c:pt>
                <c:pt idx="24">
                  <c:v>3.3775130757326806</c:v>
                </c:pt>
                <c:pt idx="25">
                  <c:v>3.4239958569927271</c:v>
                </c:pt>
                <c:pt idx="26">
                  <c:v>3.4677544599559744</c:v>
                </c:pt>
                <c:pt idx="27">
                  <c:v>3.5089490990623196</c:v>
                </c:pt>
                <c:pt idx="28">
                  <c:v>3.547730473492416</c:v>
                </c:pt>
                <c:pt idx="29">
                  <c:v>3.5842403469594828</c:v>
                </c:pt>
                <c:pt idx="30">
                  <c:v>3.6186120757531075</c:v>
                </c:pt>
                <c:pt idx="31">
                  <c:v>3.6509711258303326</c:v>
                </c:pt>
                <c:pt idx="32">
                  <c:v>3.6814355558265204</c:v>
                </c:pt>
                <c:pt idx="33">
                  <c:v>3.7101164528950163</c:v>
                </c:pt>
                <c:pt idx="34">
                  <c:v>3.7371183580155787</c:v>
                </c:pt>
                <c:pt idx="35">
                  <c:v>3.7625396627868706</c:v>
                </c:pt>
                <c:pt idx="36">
                  <c:v>3.7864729673844266</c:v>
                </c:pt>
                <c:pt idx="37">
                  <c:v>3.8090054304875869</c:v>
                </c:pt>
                <c:pt idx="38">
                  <c:v>3.830219096205123</c:v>
                </c:pt>
                <c:pt idx="39">
                  <c:v>3.8501911893338434</c:v>
                </c:pt>
                <c:pt idx="40">
                  <c:v>3.8689944045636593</c:v>
                </c:pt>
                <c:pt idx="41">
                  <c:v>3.8866971770369587</c:v>
                </c:pt>
                <c:pt idx="42">
                  <c:v>3.9033639269356661</c:v>
                </c:pt>
                <c:pt idx="43">
                  <c:v>3.9190552993862093</c:v>
                </c:pt>
              </c:numCache>
            </c:numRef>
          </c:yVal>
          <c:smooth val="1"/>
        </c:ser>
        <c:ser>
          <c:idx val="5"/>
          <c:order val="5"/>
          <c:tx>
            <c:v>right model</c:v>
          </c:tx>
          <c:marker>
            <c:symbol val="none"/>
          </c:marker>
          <c:xVal>
            <c:numRef>
              <c:f>'Revision 1a'!$M$56:$M$99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1a'!$O$56:$O$99</c:f>
              <c:numCache>
                <c:formatCode>General</c:formatCode>
                <c:ptCount val="44"/>
                <c:pt idx="0">
                  <c:v>1.7061426961855246</c:v>
                </c:pt>
                <c:pt idx="1">
                  <c:v>1.8513132353786852</c:v>
                </c:pt>
                <c:pt idx="2">
                  <c:v>2.3807152599967205</c:v>
                </c:pt>
                <c:pt idx="3">
                  <c:v>2.8111809397301699</c:v>
                </c:pt>
                <c:pt idx="4">
                  <c:v>3.1385226061495306</c:v>
                </c:pt>
                <c:pt idx="5">
                  <c:v>3.3938171743180998</c:v>
                </c:pt>
                <c:pt idx="6">
                  <c:v>3.5993160614614794</c:v>
                </c:pt>
                <c:pt idx="7">
                  <c:v>3.769353363296537</c:v>
                </c:pt>
                <c:pt idx="8">
                  <c:v>3.9132587087787902</c:v>
                </c:pt>
                <c:pt idx="9">
                  <c:v>4.0372881019963325</c:v>
                </c:pt>
                <c:pt idx="10">
                  <c:v>4.145774054177263</c:v>
                </c:pt>
                <c:pt idx="11">
                  <c:v>4.2418100103462235</c:v>
                </c:pt>
                <c:pt idx="12">
                  <c:v>4.327666606409192</c:v>
                </c:pt>
                <c:pt idx="13">
                  <c:v>4.4050518430098649</c:v>
                </c:pt>
                <c:pt idx="14">
                  <c:v>4.4752783615466463</c:v>
                </c:pt>
                <c:pt idx="15">
                  <c:v>4.5393740303085641</c:v>
                </c:pt>
                <c:pt idx="16">
                  <c:v>4.5981570501992408</c:v>
                </c:pt>
                <c:pt idx="17">
                  <c:v>4.6522882692243694</c:v>
                </c:pt>
                <c:pt idx="18">
                  <c:v>4.7023084772389128</c:v>
                </c:pt>
                <c:pt idx="19">
                  <c:v>4.7486655493531789</c:v>
                </c:pt>
                <c:pt idx="20">
                  <c:v>4.7917345800238813</c:v>
                </c:pt>
                <c:pt idx="21">
                  <c:v>4.8318330096221489</c:v>
                </c:pt>
                <c:pt idx="22">
                  <c:v>4.8692321806886847</c:v>
                </c:pt>
                <c:pt idx="23">
                  <c:v>4.9041662440148217</c:v>
                </c:pt>
                <c:pt idx="24">
                  <c:v>4.9368390678010412</c:v>
                </c:pt>
                <c:pt idx="25">
                  <c:v>4.967429671387368</c:v>
                </c:pt>
                <c:pt idx="26">
                  <c:v>4.996096512733855</c:v>
                </c:pt>
                <c:pt idx="27">
                  <c:v>5.0229808782373739</c:v>
                </c:pt>
                <c:pt idx="28">
                  <c:v>5.0482096050972052</c:v>
                </c:pt>
                <c:pt idx="29">
                  <c:v>5.0718972674806277</c:v>
                </c:pt>
                <c:pt idx="30">
                  <c:v>5.094147930520954</c:v>
                </c:pt>
                <c:pt idx="31">
                  <c:v>5.1150565882947223</c:v>
                </c:pt>
                <c:pt idx="32">
                  <c:v>5.1347103393445668</c:v>
                </c:pt>
                <c:pt idx="33">
                  <c:v>5.1531893443118415</c:v>
                </c:pt>
                <c:pt idx="34">
                  <c:v>5.1705676303517523</c:v>
                </c:pt>
                <c:pt idx="35">
                  <c:v>5.1869137625575972</c:v>
                </c:pt>
                <c:pt idx="36">
                  <c:v>5.2022914006409522</c:v>
                </c:pt>
                <c:pt idx="37">
                  <c:v>5.2167597800959857</c:v>
                </c:pt>
                <c:pt idx="38">
                  <c:v>5.2303741233799892</c:v>
                </c:pt>
                <c:pt idx="39">
                  <c:v>5.2431859874543836</c:v>
                </c:pt>
                <c:pt idx="40">
                  <c:v>5.2552435734495022</c:v>
                </c:pt>
                <c:pt idx="41">
                  <c:v>5.2665919976689866</c:v>
                </c:pt>
                <c:pt idx="42">
                  <c:v>5.277273524979595</c:v>
                </c:pt>
                <c:pt idx="43">
                  <c:v>5.287327782738978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39264"/>
        <c:axId val="179749632"/>
      </c:scatterChart>
      <c:scatterChart>
        <c:scatterStyle val="lineMarker"/>
        <c:varyColors val="0"/>
        <c:ser>
          <c:idx val="0"/>
          <c:order val="0"/>
          <c:tx>
            <c:v>left data</c:v>
          </c:tx>
          <c:spPr>
            <a:ln w="28575">
              <a:noFill/>
            </a:ln>
          </c:spPr>
          <c:xVal>
            <c:numRef>
              <c:f>'Revision 1a'!$M$3:$M$46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'Revision 1a'!$M$3:$M$46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3"/>
          <c:order val="2"/>
          <c:tx>
            <c:v>right data</c:v>
          </c:tx>
          <c:spPr>
            <a:ln w="28575">
              <a:noFill/>
            </a:ln>
          </c:spPr>
          <c:xVal>
            <c:numRef>
              <c:f>'Revision 1a'!$M$3:$M$46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1a'!$O$3:$O$46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39264"/>
        <c:axId val="179749632"/>
      </c:scatterChart>
      <c:valAx>
        <c:axId val="1797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9749632"/>
        <c:crosses val="autoZero"/>
        <c:crossBetween val="midCat"/>
      </c:valAx>
      <c:valAx>
        <c:axId val="179749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9739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Revision 1b - Variable Head Levels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3"/>
          <c:tx>
            <c:v>left model</c:v>
          </c:tx>
          <c:marker>
            <c:symbol val="none"/>
          </c:marker>
          <c:xVal>
            <c:numRef>
              <c:f>'Revision 1b'!$M$56:$M$99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1b'!$W$56:$W$99</c:f>
              <c:numCache>
                <c:formatCode>General</c:formatCode>
                <c:ptCount val="44"/>
                <c:pt idx="0">
                  <c:v>1.3753995708162687</c:v>
                </c:pt>
                <c:pt idx="1">
                  <c:v>1.4207535511173925</c:v>
                </c:pt>
                <c:pt idx="2">
                  <c:v>1.5190272991803038</c:v>
                </c:pt>
                <c:pt idx="3">
                  <c:v>1.5769768142293128</c:v>
                </c:pt>
                <c:pt idx="4">
                  <c:v>1.6156993108629043</c:v>
                </c:pt>
                <c:pt idx="5">
                  <c:v>1.6442970964050372</c:v>
                </c:pt>
                <c:pt idx="6">
                  <c:v>1.66761526742866</c:v>
                </c:pt>
                <c:pt idx="7">
                  <c:v>1.6886314252134706</c:v>
                </c:pt>
                <c:pt idx="8">
                  <c:v>1.7091798598547756</c:v>
                </c:pt>
                <c:pt idx="9">
                  <c:v>1.7302885348273511</c:v>
                </c:pt>
                <c:pt idx="10">
                  <c:v>1.7524263746785396</c:v>
                </c:pt>
                <c:pt idx="11">
                  <c:v>1.7757012792997213</c:v>
                </c:pt>
                <c:pt idx="12">
                  <c:v>1.8000088327085273</c:v>
                </c:pt>
                <c:pt idx="13">
                  <c:v>1.825135466113105</c:v>
                </c:pt>
                <c:pt idx="14">
                  <c:v>1.8508250277435905</c:v>
                </c:pt>
                <c:pt idx="15">
                  <c:v>1.8768187591678696</c:v>
                </c:pt>
                <c:pt idx="16">
                  <c:v>1.9028772778819687</c:v>
                </c:pt>
                <c:pt idx="17">
                  <c:v>1.9287910485069188</c:v>
                </c:pt>
                <c:pt idx="18">
                  <c:v>1.95438386556016</c:v>
                </c:pt>
                <c:pt idx="19">
                  <c:v>1.9795123412165694</c:v>
                </c:pt>
                <c:pt idx="20">
                  <c:v>2.0040633108565018</c:v>
                </c:pt>
                <c:pt idx="21">
                  <c:v>2.0279502923524371</c:v>
                </c:pt>
                <c:pt idx="22">
                  <c:v>2.0511097107092677</c:v>
                </c:pt>
                <c:pt idx="23">
                  <c:v>2.073497249331663</c:v>
                </c:pt>
                <c:pt idx="24">
                  <c:v>2.0950845054671614</c:v>
                </c:pt>
                <c:pt idx="25">
                  <c:v>2.1158560526683456</c:v>
                </c:pt>
                <c:pt idx="26">
                  <c:v>2.1358069107718882</c:v>
                </c:pt>
                <c:pt idx="27">
                  <c:v>2.1549403930597406</c:v>
                </c:pt>
                <c:pt idx="28">
                  <c:v>2.1732663163143249</c:v>
                </c:pt>
                <c:pt idx="29">
                  <c:v>2.1907995185723745</c:v>
                </c:pt>
                <c:pt idx="30">
                  <c:v>2.2075586325854206</c:v>
                </c:pt>
                <c:pt idx="31">
                  <c:v>2.2235650943022769</c:v>
                </c:pt>
                <c:pt idx="32">
                  <c:v>2.238842339113376</c:v>
                </c:pt>
                <c:pt idx="33">
                  <c:v>2.2534151465314007</c:v>
                </c:pt>
                <c:pt idx="34">
                  <c:v>2.2673091233644573</c:v>
                </c:pt>
                <c:pt idx="35">
                  <c:v>2.2805502927604904</c:v>
                </c:pt>
                <c:pt idx="36">
                  <c:v>2.2931647632649388</c:v>
                </c:pt>
                <c:pt idx="37">
                  <c:v>2.305178476797122</c:v>
                </c:pt>
                <c:pt idx="38">
                  <c:v>2.3166170138883246</c:v>
                </c:pt>
                <c:pt idx="39">
                  <c:v>2.3275054395667349</c:v>
                </c:pt>
                <c:pt idx="40">
                  <c:v>2.3378681938181014</c:v>
                </c:pt>
                <c:pt idx="41">
                  <c:v>2.3477290120003564</c:v>
                </c:pt>
                <c:pt idx="42">
                  <c:v>2.3571108643149858</c:v>
                </c:pt>
                <c:pt idx="43">
                  <c:v>2.3660359205688257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'Revision 1b'!$M$56:$M$99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1b'!$S$56:$S$99</c:f>
              <c:numCache>
                <c:formatCode>General</c:formatCode>
                <c:ptCount val="44"/>
                <c:pt idx="0">
                  <c:v>1.4580060917238216</c:v>
                </c:pt>
                <c:pt idx="1">
                  <c:v>1.4986204810905863</c:v>
                </c:pt>
                <c:pt idx="2">
                  <c:v>1.5017201255169557</c:v>
                </c:pt>
                <c:pt idx="3">
                  <c:v>1.5257614649537681</c:v>
                </c:pt>
                <c:pt idx="4">
                  <c:v>1.5814140294418544</c:v>
                </c:pt>
                <c:pt idx="5">
                  <c:v>1.6630780509828589</c:v>
                </c:pt>
                <c:pt idx="6">
                  <c:v>1.7612866874516406</c:v>
                </c:pt>
                <c:pt idx="7">
                  <c:v>1.868270088794425</c:v>
                </c:pt>
                <c:pt idx="8">
                  <c:v>1.9787037941509871</c:v>
                </c:pt>
                <c:pt idx="9">
                  <c:v>2.0891980250932569</c:v>
                </c:pt>
                <c:pt idx="10">
                  <c:v>2.1976872078678635</c:v>
                </c:pt>
                <c:pt idx="11">
                  <c:v>2.302964815573195</c:v>
                </c:pt>
                <c:pt idx="12">
                  <c:v>2.404368327743692</c:v>
                </c:pt>
                <c:pt idx="13">
                  <c:v>2.5015749142857695</c:v>
                </c:pt>
                <c:pt idx="14">
                  <c:v>2.5944712856959686</c:v>
                </c:pt>
                <c:pt idx="15">
                  <c:v>2.6830714725367812</c:v>
                </c:pt>
                <c:pt idx="16">
                  <c:v>2.7674651454859536</c:v>
                </c:pt>
                <c:pt idx="17">
                  <c:v>2.8477852676308339</c:v>
                </c:pt>
                <c:pt idx="18">
                  <c:v>2.924187948445339</c:v>
                </c:pt>
                <c:pt idx="19">
                  <c:v>2.9968399839889792</c:v>
                </c:pt>
                <c:pt idx="20">
                  <c:v>3.0659112623583762</c:v>
                </c:pt>
                <c:pt idx="21">
                  <c:v>3.1315701569563474</c:v>
                </c:pt>
                <c:pt idx="22">
                  <c:v>3.1939808611183809</c:v>
                </c:pt>
                <c:pt idx="23">
                  <c:v>3.2533019022136527</c:v>
                </c:pt>
                <c:pt idx="24">
                  <c:v>3.3096853549814687</c:v>
                </c:pt>
                <c:pt idx="25">
                  <c:v>3.3632765378113749</c:v>
                </c:pt>
                <c:pt idx="26">
                  <c:v>3.4142139765709381</c:v>
                </c:pt>
                <c:pt idx="27">
                  <c:v>3.4626295000022109</c:v>
                </c:pt>
                <c:pt idx="28">
                  <c:v>3.508648455429042</c:v>
                </c:pt>
                <c:pt idx="29">
                  <c:v>3.5523899698619075</c:v>
                </c:pt>
                <c:pt idx="30">
                  <c:v>3.5939672090592492</c:v>
                </c:pt>
                <c:pt idx="31">
                  <c:v>3.6334876684782227</c:v>
                </c:pt>
                <c:pt idx="32">
                  <c:v>3.6710534591489661</c:v>
                </c:pt>
                <c:pt idx="33">
                  <c:v>3.7067615648502219</c:v>
                </c:pt>
                <c:pt idx="34">
                  <c:v>3.7407041103983678</c:v>
                </c:pt>
                <c:pt idx="35">
                  <c:v>3.7729686159209646</c:v>
                </c:pt>
                <c:pt idx="36">
                  <c:v>3.8036382208980384</c:v>
                </c:pt>
                <c:pt idx="37">
                  <c:v>3.8327919146472444</c:v>
                </c:pt>
                <c:pt idx="38">
                  <c:v>3.8605047531648289</c:v>
                </c:pt>
                <c:pt idx="39">
                  <c:v>3.8868480492734663</c:v>
                </c:pt>
                <c:pt idx="40">
                  <c:v>3.9118895680833305</c:v>
                </c:pt>
                <c:pt idx="41">
                  <c:v>3.9356937107889545</c:v>
                </c:pt>
                <c:pt idx="42">
                  <c:v>3.9583216757321082</c:v>
                </c:pt>
                <c:pt idx="43">
                  <c:v>3.9798316242815206</c:v>
                </c:pt>
              </c:numCache>
            </c:numRef>
          </c:yVal>
          <c:smooth val="1"/>
        </c:ser>
        <c:ser>
          <c:idx val="5"/>
          <c:order val="5"/>
          <c:tx>
            <c:v>right model</c:v>
          </c:tx>
          <c:marker>
            <c:symbol val="none"/>
          </c:marker>
          <c:xVal>
            <c:numRef>
              <c:f>'Revision 1b'!$M$56:$M$99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1b'!$O$56:$O$99</c:f>
              <c:numCache>
                <c:formatCode>General</c:formatCode>
                <c:ptCount val="44"/>
                <c:pt idx="0">
                  <c:v>1.7120065392287733</c:v>
                </c:pt>
                <c:pt idx="1">
                  <c:v>1.7854438416917682</c:v>
                </c:pt>
                <c:pt idx="2">
                  <c:v>2.2672811143925431</c:v>
                </c:pt>
                <c:pt idx="3">
                  <c:v>2.7035849373703611</c:v>
                </c:pt>
                <c:pt idx="4">
                  <c:v>3.0506492037889537</c:v>
                </c:pt>
                <c:pt idx="5">
                  <c:v>3.3278083377850689</c:v>
                </c:pt>
                <c:pt idx="6">
                  <c:v>3.5539826576535649</c:v>
                </c:pt>
                <c:pt idx="7">
                  <c:v>3.7426919136606638</c:v>
                </c:pt>
                <c:pt idx="8">
                  <c:v>3.9032491992664844</c:v>
                </c:pt>
                <c:pt idx="9">
                  <c:v>4.0421321089618623</c:v>
                </c:pt>
                <c:pt idx="10">
                  <c:v>4.1639403358219109</c:v>
                </c:pt>
                <c:pt idx="11">
                  <c:v>4.2720157464145068</c:v>
                </c:pt>
                <c:pt idx="12">
                  <c:v>4.3688411988758009</c:v>
                </c:pt>
                <c:pt idx="13">
                  <c:v>4.4563002055772962</c:v>
                </c:pt>
                <c:pt idx="14">
                  <c:v>4.5358490667452314</c:v>
                </c:pt>
                <c:pt idx="15">
                  <c:v>4.6086332489752593</c:v>
                </c:pt>
                <c:pt idx="16">
                  <c:v>4.6755676635442756</c:v>
                </c:pt>
                <c:pt idx="17">
                  <c:v>4.7373931431723797</c:v>
                </c:pt>
                <c:pt idx="18">
                  <c:v>4.7947169415393782</c:v>
                </c:pt>
                <c:pt idx="19">
                  <c:v>4.8480423118971601</c:v>
                </c:pt>
                <c:pt idx="20">
                  <c:v>4.8977905077830837</c:v>
                </c:pt>
                <c:pt idx="21">
                  <c:v>4.944317364340308</c:v>
                </c:pt>
                <c:pt idx="22">
                  <c:v>4.9879260275493671</c:v>
                </c:pt>
                <c:pt idx="23">
                  <c:v>5.0288768312338021</c:v>
                </c:pt>
                <c:pt idx="24">
                  <c:v>5.0673950274027684</c:v>
                </c:pt>
                <c:pt idx="25">
                  <c:v>5.1036769333647278</c:v>
                </c:pt>
                <c:pt idx="26">
                  <c:v>5.1378948433087306</c:v>
                </c:pt>
                <c:pt idx="27">
                  <c:v>5.1702009640605127</c:v>
                </c:pt>
                <c:pt idx="28">
                  <c:v>5.2007306205672572</c:v>
                </c:pt>
                <c:pt idx="29">
                  <c:v>5.2296048657257872</c:v>
                </c:pt>
                <c:pt idx="30">
                  <c:v>5.2569326011962572</c:v>
                </c:pt>
                <c:pt idx="31">
                  <c:v>5.2828123357530989</c:v>
                </c:pt>
                <c:pt idx="32">
                  <c:v>5.3073336361524506</c:v>
                </c:pt>
                <c:pt idx="33">
                  <c:v>5.3305783168384604</c:v>
                </c:pt>
                <c:pt idx="34">
                  <c:v>5.352621442714117</c:v>
                </c:pt>
                <c:pt idx="35">
                  <c:v>5.3735321664295235</c:v>
                </c:pt>
                <c:pt idx="36">
                  <c:v>5.3933744199147391</c:v>
                </c:pt>
                <c:pt idx="37">
                  <c:v>5.4122075080506971</c:v>
                </c:pt>
                <c:pt idx="38">
                  <c:v>5.4300866107147545</c:v>
                </c:pt>
                <c:pt idx="39">
                  <c:v>5.4470632003894153</c:v>
                </c:pt>
                <c:pt idx="40">
                  <c:v>5.4631854085757201</c:v>
                </c:pt>
                <c:pt idx="41">
                  <c:v>5.4784983401990273</c:v>
                </c:pt>
                <c:pt idx="42">
                  <c:v>5.4930443371666682</c:v>
                </c:pt>
                <c:pt idx="43">
                  <c:v>5.5068632155193518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24096"/>
        <c:axId val="180726016"/>
      </c:scatterChart>
      <c:scatterChart>
        <c:scatterStyle val="lineMarker"/>
        <c:varyColors val="0"/>
        <c:ser>
          <c:idx val="0"/>
          <c:order val="0"/>
          <c:tx>
            <c:v>left data</c:v>
          </c:tx>
          <c:spPr>
            <a:ln w="28575">
              <a:noFill/>
            </a:ln>
          </c:spPr>
          <c:xVal>
            <c:numRef>
              <c:f>'Revision 1b'!$M$3:$M$46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'Revision 1b'!$M$3:$M$46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3"/>
          <c:order val="2"/>
          <c:tx>
            <c:v>right data</c:v>
          </c:tx>
          <c:spPr>
            <a:ln w="28575">
              <a:noFill/>
            </a:ln>
          </c:spPr>
          <c:xVal>
            <c:numRef>
              <c:f>'Revision 1b'!$M$3:$M$46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1b'!$O$3:$O$46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24096"/>
        <c:axId val="180726016"/>
      </c:scatterChart>
      <c:valAx>
        <c:axId val="18072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726016"/>
        <c:crosses val="autoZero"/>
        <c:crossBetween val="midCat"/>
      </c:valAx>
      <c:valAx>
        <c:axId val="180726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724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Revision 2a - Recharge Term with Given Head Levels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3"/>
          <c:tx>
            <c:v>left model</c:v>
          </c:tx>
          <c:marker>
            <c:symbol val="none"/>
          </c:marker>
          <c:xVal>
            <c:numRef>
              <c:f>'Revision 2a'!$M$56:$M$99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2a'!$W$56:$W$99</c:f>
              <c:numCache>
                <c:formatCode>General</c:formatCode>
                <c:ptCount val="44"/>
                <c:pt idx="0">
                  <c:v>2.0553290339977828</c:v>
                </c:pt>
                <c:pt idx="1">
                  <c:v>1.9473514425267671</c:v>
                </c:pt>
                <c:pt idx="2">
                  <c:v>1.9250429929113699</c:v>
                </c:pt>
                <c:pt idx="3">
                  <c:v>1.8905883958844336</c:v>
                </c:pt>
                <c:pt idx="4">
                  <c:v>1.855750142694214</c:v>
                </c:pt>
                <c:pt idx="5">
                  <c:v>1.8240060434555061</c:v>
                </c:pt>
                <c:pt idx="6">
                  <c:v>1.7958863803149445</c:v>
                </c:pt>
                <c:pt idx="7">
                  <c:v>1.7711078045035926</c:v>
                </c:pt>
                <c:pt idx="8">
                  <c:v>1.7492146730913205</c:v>
                </c:pt>
                <c:pt idx="9">
                  <c:v>1.7297650838755316</c:v>
                </c:pt>
                <c:pt idx="10">
                  <c:v>1.7123777940806286</c:v>
                </c:pt>
                <c:pt idx="11">
                  <c:v>1.6967364806721452</c:v>
                </c:pt>
                <c:pt idx="12">
                  <c:v>1.6825819979705443</c:v>
                </c:pt>
                <c:pt idx="13">
                  <c:v>1.6697025171078572</c:v>
                </c:pt>
                <c:pt idx="14">
                  <c:v>1.6579245648499525</c:v>
                </c:pt>
                <c:pt idx="15">
                  <c:v>1.6471056578359882</c:v>
                </c:pt>
                <c:pt idx="16">
                  <c:v>1.6371284666602453</c:v>
                </c:pt>
                <c:pt idx="17">
                  <c:v>1.627896237830972</c:v>
                </c:pt>
                <c:pt idx="18">
                  <c:v>1.6193291854808589</c:v>
                </c:pt>
                <c:pt idx="19">
                  <c:v>1.6113616099273287</c:v>
                </c:pt>
                <c:pt idx="20">
                  <c:v>1.6039395535628072</c:v>
                </c:pt>
                <c:pt idx="21">
                  <c:v>1.597018867290104</c:v>
                </c:pt>
                <c:pt idx="22">
                  <c:v>1.5905635824744937</c:v>
                </c:pt>
                <c:pt idx="23">
                  <c:v>1.5845445276908221</c:v>
                </c:pt>
                <c:pt idx="24">
                  <c:v>1.5789381474408415</c:v>
                </c:pt>
                <c:pt idx="25">
                  <c:v>1.5737254837468853</c:v>
                </c:pt>
                <c:pt idx="26">
                  <c:v>1.5688913011953032</c:v>
                </c:pt>
                <c:pt idx="27">
                  <c:v>1.5644233396744456</c:v>
                </c:pt>
                <c:pt idx="28">
                  <c:v>1.5603116745743415</c:v>
                </c:pt>
                <c:pt idx="29">
                  <c:v>1.5565481752653727</c:v>
                </c:pt>
                <c:pt idx="30">
                  <c:v>1.5531260524848944</c:v>
                </c:pt>
                <c:pt idx="31">
                  <c:v>1.5500394801052844</c:v>
                </c:pt>
                <c:pt idx="32">
                  <c:v>1.5472832846759421</c:v>
                </c:pt>
                <c:pt idx="33">
                  <c:v>1.5448526953776194</c:v>
                </c:pt>
                <c:pt idx="34">
                  <c:v>1.5427431431861587</c:v>
                </c:pt>
                <c:pt idx="35">
                  <c:v>1.5409501041604639</c:v>
                </c:pt>
                <c:pt idx="36">
                  <c:v>1.5394689810408821</c:v>
                </c:pt>
                <c:pt idx="37">
                  <c:v>1.5382950150381647</c:v>
                </c:pt>
                <c:pt idx="38">
                  <c:v>1.5374232241731096</c:v>
                </c:pt>
                <c:pt idx="39">
                  <c:v>1.5368483637964445</c:v>
                </c:pt>
                <c:pt idx="40">
                  <c:v>1.5365649040225171</c:v>
                </c:pt>
                <c:pt idx="41">
                  <c:v>1.5365670216441196</c:v>
                </c:pt>
                <c:pt idx="42">
                  <c:v>1.5368486033037656</c:v>
                </c:pt>
                <c:pt idx="43">
                  <c:v>1.5374032570875364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'Revision 2a'!$M$56:$M$99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2a'!$S$56:$S$99</c:f>
              <c:numCache>
                <c:formatCode>General</c:formatCode>
                <c:ptCount val="44"/>
                <c:pt idx="0">
                  <c:v>2.8064560555598472</c:v>
                </c:pt>
                <c:pt idx="1">
                  <c:v>2.8429840614930044</c:v>
                </c:pt>
                <c:pt idx="2">
                  <c:v>2.8429841861407352</c:v>
                </c:pt>
                <c:pt idx="3">
                  <c:v>2.8429820189055897</c:v>
                </c:pt>
                <c:pt idx="4">
                  <c:v>2.8429804382532304</c:v>
                </c:pt>
                <c:pt idx="5">
                  <c:v>2.8429890698061513</c:v>
                </c:pt>
                <c:pt idx="6">
                  <c:v>2.8430600792510581</c:v>
                </c:pt>
                <c:pt idx="7">
                  <c:v>2.8433315040060547</c:v>
                </c:pt>
                <c:pt idx="8">
                  <c:v>2.8440365346963965</c:v>
                </c:pt>
                <c:pt idx="9">
                  <c:v>2.8454702002753058</c:v>
                </c:pt>
                <c:pt idx="10">
                  <c:v>2.8479392987804699</c:v>
                </c:pt>
                <c:pt idx="11">
                  <c:v>2.8517198165805646</c:v>
                </c:pt>
                <c:pt idx="12">
                  <c:v>2.8570312923308316</c:v>
                </c:pt>
                <c:pt idx="13">
                  <c:v>2.8640271408991445</c:v>
                </c:pt>
                <c:pt idx="14">
                  <c:v>2.8727961041839234</c:v>
                </c:pt>
                <c:pt idx="15">
                  <c:v>2.8833699323920507</c:v>
                </c:pt>
                <c:pt idx="16">
                  <c:v>2.8957336642880707</c:v>
                </c:pt>
                <c:pt idx="17">
                  <c:v>2.9098362374296767</c:v>
                </c:pt>
                <c:pt idx="18">
                  <c:v>2.9256002081839334</c:v>
                </c:pt>
                <c:pt idx="19">
                  <c:v>2.9429300505392173</c:v>
                </c:pt>
                <c:pt idx="20">
                  <c:v>2.9617189176593404</c:v>
                </c:pt>
                <c:pt idx="21">
                  <c:v>2.9818539375492916</c:v>
                </c:pt>
                <c:pt idx="22">
                  <c:v>3.0032202482172665</c:v>
                </c:pt>
                <c:pt idx="23">
                  <c:v>3.0257039771783103</c:v>
                </c:pt>
                <c:pt idx="24">
                  <c:v>3.0491943574236369</c:v>
                </c:pt>
                <c:pt idx="25">
                  <c:v>3.0735851854046614</c:v>
                </c:pt>
                <c:pt idx="26">
                  <c:v>3.0987757647726477</c:v>
                </c:pt>
                <c:pt idx="27">
                  <c:v>3.1246714470642427</c:v>
                </c:pt>
                <c:pt idx="28">
                  <c:v>3.151183896116275</c:v>
                </c:pt>
                <c:pt idx="29">
                  <c:v>3.1782311426709327</c:v>
                </c:pt>
                <c:pt idx="30">
                  <c:v>3.205737474730777</c:v>
                </c:pt>
                <c:pt idx="31">
                  <c:v>3.2336332388436508</c:v>
                </c:pt>
                <c:pt idx="32">
                  <c:v>3.2618545737003477</c:v>
                </c:pt>
                <c:pt idx="33">
                  <c:v>3.2903430865408234</c:v>
                </c:pt>
                <c:pt idx="34">
                  <c:v>3.3190455218617938</c:v>
                </c:pt>
                <c:pt idx="35">
                  <c:v>3.3479134217382907</c:v>
                </c:pt>
                <c:pt idx="36">
                  <c:v>3.3769027718901059</c:v>
                </c:pt>
                <c:pt idx="37">
                  <c:v>3.40597367149826</c:v>
                </c:pt>
                <c:pt idx="38">
                  <c:v>3.4350900161128108</c:v>
                </c:pt>
                <c:pt idx="39">
                  <c:v>3.4642191807697471</c:v>
                </c:pt>
                <c:pt idx="40">
                  <c:v>3.4933317364866672</c:v>
                </c:pt>
                <c:pt idx="41">
                  <c:v>3.5224011852836585</c:v>
                </c:pt>
                <c:pt idx="42">
                  <c:v>3.5514036981663315</c:v>
                </c:pt>
                <c:pt idx="43">
                  <c:v>3.5803178872607058</c:v>
                </c:pt>
              </c:numCache>
            </c:numRef>
          </c:yVal>
          <c:smooth val="1"/>
        </c:ser>
        <c:ser>
          <c:idx val="5"/>
          <c:order val="5"/>
          <c:tx>
            <c:v>right model</c:v>
          </c:tx>
          <c:marker>
            <c:symbol val="none"/>
          </c:marker>
          <c:xVal>
            <c:numRef>
              <c:f>'Revision 2a'!$M$56:$M$99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2a'!$O$56:$O$99</c:f>
              <c:numCache>
                <c:formatCode>General</c:formatCode>
                <c:ptCount val="44"/>
                <c:pt idx="0">
                  <c:v>2.6601960388294952</c:v>
                </c:pt>
                <c:pt idx="1">
                  <c:v>2.5617553775141895</c:v>
                </c:pt>
                <c:pt idx="2">
                  <c:v>2.5671942146556628</c:v>
                </c:pt>
                <c:pt idx="3">
                  <c:v>2.6056769991235926</c:v>
                </c:pt>
                <c:pt idx="4">
                  <c:v>2.6909320263524581</c:v>
                </c:pt>
                <c:pt idx="5">
                  <c:v>2.8128111403667111</c:v>
                </c:pt>
                <c:pt idx="6">
                  <c:v>2.9569169426143675</c:v>
                </c:pt>
                <c:pt idx="7">
                  <c:v>3.1120508835611318</c:v>
                </c:pt>
                <c:pt idx="8">
                  <c:v>3.2707995055292907</c:v>
                </c:pt>
                <c:pt idx="9">
                  <c:v>3.4285819254963084</c:v>
                </c:pt>
                <c:pt idx="10">
                  <c:v>3.5826967502828966</c:v>
                </c:pt>
                <c:pt idx="11">
                  <c:v>3.7316361993783209</c:v>
                </c:pt>
                <c:pt idx="12">
                  <c:v>3.8746362042832372</c:v>
                </c:pt>
                <c:pt idx="13">
                  <c:v>4.0113905554468037</c:v>
                </c:pt>
                <c:pt idx="14">
                  <c:v>4.1418710986700082</c:v>
                </c:pt>
                <c:pt idx="15">
                  <c:v>4.2662148480009172</c:v>
                </c:pt>
                <c:pt idx="16">
                  <c:v>4.3846531031782501</c:v>
                </c:pt>
                <c:pt idx="17">
                  <c:v>4.49746697621653</c:v>
                </c:pt>
                <c:pt idx="18">
                  <c:v>4.604959604002687</c:v>
                </c:pt>
                <c:pt idx="19">
                  <c:v>4.7074389589661276</c:v>
                </c:pt>
                <c:pt idx="20">
                  <c:v>4.805207465561752</c:v>
                </c:pt>
                <c:pt idx="21">
                  <c:v>4.8985558764725425</c:v>
                </c:pt>
                <c:pt idx="22">
                  <c:v>4.9877599736103742</c:v>
                </c:pt>
                <c:pt idx="23">
                  <c:v>5.0730790234585914</c:v>
                </c:pt>
                <c:pt idx="24">
                  <c:v>5.1547552919255857</c:v>
                </c:pt>
                <c:pt idx="25">
                  <c:v>5.2330142904591561</c:v>
                </c:pt>
                <c:pt idx="26">
                  <c:v>5.3080654242341154</c:v>
                </c:pt>
                <c:pt idx="27">
                  <c:v>5.3801028258266594</c:v>
                </c:pt>
                <c:pt idx="28">
                  <c:v>5.4493063430211759</c:v>
                </c:pt>
                <c:pt idx="29">
                  <c:v>5.5158425606867922</c:v>
                </c:pt>
                <c:pt idx="30">
                  <c:v>5.5798657773670692</c:v>
                </c:pt>
                <c:pt idx="31">
                  <c:v>5.641518983335633</c:v>
                </c:pt>
                <c:pt idx="32">
                  <c:v>5.7009347835439836</c:v>
                </c:pt>
                <c:pt idx="33">
                  <c:v>5.7582362275870658</c:v>
                </c:pt>
                <c:pt idx="34">
                  <c:v>5.8135376101962795</c:v>
                </c:pt>
                <c:pt idx="35">
                  <c:v>5.8669452063639067</c:v>
                </c:pt>
                <c:pt idx="36">
                  <c:v>5.9185579162927535</c:v>
                </c:pt>
                <c:pt idx="37">
                  <c:v>5.9684678831028597</c:v>
                </c:pt>
                <c:pt idx="38">
                  <c:v>6.0167610549088781</c:v>
                </c:pt>
                <c:pt idx="39">
                  <c:v>6.0635176708711125</c:v>
                </c:pt>
                <c:pt idx="40">
                  <c:v>6.1088127291619552</c:v>
                </c:pt>
                <c:pt idx="41">
                  <c:v>6.1527164118172761</c:v>
                </c:pt>
                <c:pt idx="42">
                  <c:v>6.1952944478701983</c:v>
                </c:pt>
                <c:pt idx="43">
                  <c:v>6.2366084671320809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78304"/>
        <c:axId val="179780224"/>
      </c:scatterChart>
      <c:scatterChart>
        <c:scatterStyle val="lineMarker"/>
        <c:varyColors val="0"/>
        <c:ser>
          <c:idx val="0"/>
          <c:order val="0"/>
          <c:tx>
            <c:v>left data</c:v>
          </c:tx>
          <c:spPr>
            <a:ln w="28575">
              <a:noFill/>
            </a:ln>
          </c:spPr>
          <c:xVal>
            <c:numRef>
              <c:f>'Revision 2a'!$M$3:$M$46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'Revision 2a'!$M$3:$M$46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3"/>
          <c:order val="2"/>
          <c:tx>
            <c:v>right data</c:v>
          </c:tx>
          <c:spPr>
            <a:ln w="28575">
              <a:noFill/>
            </a:ln>
          </c:spPr>
          <c:xVal>
            <c:numRef>
              <c:f>'Revision 2a'!$M$3:$M$46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2a'!$O$3:$O$46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78304"/>
        <c:axId val="179780224"/>
      </c:scatterChart>
      <c:valAx>
        <c:axId val="17977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9780224"/>
        <c:crosses val="autoZero"/>
        <c:crossBetween val="midCat"/>
      </c:valAx>
      <c:valAx>
        <c:axId val="179780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9778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Revision 2b - Recharge Term</a:t>
            </a:r>
            <a:r>
              <a:rPr lang="en-US" baseline="0"/>
              <a:t> with </a:t>
            </a:r>
            <a:r>
              <a:rPr lang="en-US"/>
              <a:t>Variable Head Levels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5"/>
          <c:order val="3"/>
          <c:tx>
            <c:v>left model</c:v>
          </c:tx>
          <c:marker>
            <c:symbol val="none"/>
          </c:marker>
          <c:xVal>
            <c:numRef>
              <c:f>'Revision 2b'!$M$56:$M$99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2b'!$O$56:$O$99</c:f>
              <c:numCache>
                <c:formatCode>General</c:formatCode>
                <c:ptCount val="44"/>
                <c:pt idx="0">
                  <c:v>1.7905715385084857</c:v>
                </c:pt>
                <c:pt idx="1">
                  <c:v>1.8327408639587137</c:v>
                </c:pt>
                <c:pt idx="2">
                  <c:v>2.2703049111466922</c:v>
                </c:pt>
                <c:pt idx="3">
                  <c:v>2.68912419113519</c:v>
                </c:pt>
                <c:pt idx="4">
                  <c:v>3.0301695693215707</c:v>
                </c:pt>
                <c:pt idx="5">
                  <c:v>3.305922549660079</c:v>
                </c:pt>
                <c:pt idx="6">
                  <c:v>3.5325915297790957</c:v>
                </c:pt>
                <c:pt idx="7">
                  <c:v>3.7225530576995056</c:v>
                </c:pt>
                <c:pt idx="8">
                  <c:v>3.8846190084526153</c:v>
                </c:pt>
                <c:pt idx="9">
                  <c:v>4.0250472880837567</c:v>
                </c:pt>
                <c:pt idx="10">
                  <c:v>4.1483464632764546</c:v>
                </c:pt>
                <c:pt idx="11">
                  <c:v>4.2578267812177231</c:v>
                </c:pt>
                <c:pt idx="12">
                  <c:v>4.3559666144548901</c:v>
                </c:pt>
                <c:pt idx="13">
                  <c:v>4.4446566970593882</c:v>
                </c:pt>
                <c:pt idx="14">
                  <c:v>4.5253649394228868</c:v>
                </c:pt>
                <c:pt idx="15">
                  <c:v>4.5992494269515669</c:v>
                </c:pt>
                <c:pt idx="16">
                  <c:v>4.6672372243032534</c:v>
                </c:pt>
                <c:pt idx="17">
                  <c:v>4.7300802772671515</c:v>
                </c:pt>
                <c:pt idx="18">
                  <c:v>4.7883957410813185</c:v>
                </c:pt>
                <c:pt idx="19">
                  <c:v>4.8426955541971264</c:v>
                </c:pt>
                <c:pt idx="20">
                  <c:v>4.8934084934079065</c:v>
                </c:pt>
                <c:pt idx="21">
                  <c:v>4.9408968237874094</c:v>
                </c:pt>
                <c:pt idx="22">
                  <c:v>4.9854690972306592</c:v>
                </c:pt>
                <c:pt idx="23">
                  <c:v>5.0273900963886593</c:v>
                </c:pt>
                <c:pt idx="24">
                  <c:v>5.0668886305162406</c:v>
                </c:pt>
                <c:pt idx="25">
                  <c:v>5.1041637496175207</c:v>
                </c:pt>
                <c:pt idx="26">
                  <c:v>5.1393897251835892</c:v>
                </c:pt>
                <c:pt idx="27">
                  <c:v>5.1727200567781377</c:v>
                </c:pt>
                <c:pt idx="28">
                  <c:v>5.204290750403505</c:v>
                </c:pt>
                <c:pt idx="29">
                  <c:v>5.2342230015856579</c:v>
                </c:pt>
                <c:pt idx="30">
                  <c:v>5.2626253878954046</c:v>
                </c:pt>
                <c:pt idx="31">
                  <c:v>5.2895956972753142</c:v>
                </c:pt>
                <c:pt idx="32">
                  <c:v>5.3152224454751593</c:v>
                </c:pt>
                <c:pt idx="33">
                  <c:v>5.3395861274092997</c:v>
                </c:pt>
                <c:pt idx="34">
                  <c:v>5.3627602772029723</c:v>
                </c:pt>
                <c:pt idx="35">
                  <c:v>5.384812357421759</c:v>
                </c:pt>
                <c:pt idx="36">
                  <c:v>5.4058044964154064</c:v>
                </c:pt>
                <c:pt idx="37">
                  <c:v>5.4257941229095774</c:v>
                </c:pt>
                <c:pt idx="38">
                  <c:v>5.4448345036439108</c:v>
                </c:pt>
                <c:pt idx="39">
                  <c:v>5.4629751908769695</c:v>
                </c:pt>
                <c:pt idx="40">
                  <c:v>5.4802624145924135</c:v>
                </c:pt>
                <c:pt idx="41">
                  <c:v>5.4967394183607627</c:v>
                </c:pt>
                <c:pt idx="42">
                  <c:v>5.5124467397934627</c:v>
                </c:pt>
                <c:pt idx="43">
                  <c:v>5.527422461706597</c:v>
                </c:pt>
              </c:numCache>
            </c:numRef>
          </c:yVal>
          <c:smooth val="1"/>
        </c:ser>
        <c:ser>
          <c:idx val="4"/>
          <c:order val="4"/>
          <c:tx>
            <c:v>middle model</c:v>
          </c:tx>
          <c:marker>
            <c:symbol val="none"/>
          </c:marker>
          <c:xVal>
            <c:numRef>
              <c:f>'Revision 2b'!$M$56:$M$99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2b'!$S$56:$S$99</c:f>
              <c:numCache>
                <c:formatCode>General</c:formatCode>
                <c:ptCount val="44"/>
                <c:pt idx="0">
                  <c:v>1.5725193874203307</c:v>
                </c:pt>
                <c:pt idx="1">
                  <c:v>1.6120361123008946</c:v>
                </c:pt>
                <c:pt idx="2">
                  <c:v>1.6130359781098988</c:v>
                </c:pt>
                <c:pt idx="3">
                  <c:v>1.6291804917697208</c:v>
                </c:pt>
                <c:pt idx="4">
                  <c:v>1.6719158258484601</c:v>
                </c:pt>
                <c:pt idx="5">
                  <c:v>1.7390784193653457</c:v>
                </c:pt>
                <c:pt idx="6">
                  <c:v>1.82336571370432</c:v>
                </c:pt>
                <c:pt idx="7">
                  <c:v>1.9178998413141057</c:v>
                </c:pt>
                <c:pt idx="8">
                  <c:v>2.017573738629002</c:v>
                </c:pt>
                <c:pt idx="9">
                  <c:v>2.1189231505729746</c:v>
                </c:pt>
                <c:pt idx="10">
                  <c:v>2.2197046018546898</c:v>
                </c:pt>
                <c:pt idx="11">
                  <c:v>2.3185140463093883</c:v>
                </c:pt>
                <c:pt idx="12">
                  <c:v>2.4145056484897869</c:v>
                </c:pt>
                <c:pt idx="13">
                  <c:v>2.5071985260422647</c:v>
                </c:pt>
                <c:pt idx="14">
                  <c:v>2.5963477613274657</c:v>
                </c:pt>
                <c:pt idx="15">
                  <c:v>2.6818594342345969</c:v>
                </c:pt>
                <c:pt idx="16">
                  <c:v>2.7637350292246019</c:v>
                </c:pt>
                <c:pt idx="17">
                  <c:v>2.8420352085432827</c:v>
                </c:pt>
                <c:pt idx="18">
                  <c:v>2.9168562865312291</c:v>
                </c:pt>
                <c:pt idx="19">
                  <c:v>2.988315011501129</c:v>
                </c:pt>
                <c:pt idx="20">
                  <c:v>3.056538804443111</c:v>
                </c:pt>
                <c:pt idx="21">
                  <c:v>3.1216594919326939</c:v>
                </c:pt>
                <c:pt idx="22">
                  <c:v>3.1838093864277672</c:v>
                </c:pt>
                <c:pt idx="23">
                  <c:v>3.2431188617666078</c:v>
                </c:pt>
                <c:pt idx="24">
                  <c:v>3.2997148664467453</c:v>
                </c:pt>
                <c:pt idx="25">
                  <c:v>3.3537200968688161</c:v>
                </c:pt>
                <c:pt idx="26">
                  <c:v>3.4052525684580126</c:v>
                </c:pt>
                <c:pt idx="27">
                  <c:v>3.4544254127722218</c:v>
                </c:pt>
                <c:pt idx="28">
                  <c:v>3.5013468637132901</c:v>
                </c:pt>
                <c:pt idx="29">
                  <c:v>3.5461203389344513</c:v>
                </c:pt>
                <c:pt idx="30">
                  <c:v>3.5888445546155947</c:v>
                </c:pt>
                <c:pt idx="31">
                  <c:v>3.6296136987493943</c:v>
                </c:pt>
                <c:pt idx="32">
                  <c:v>3.6685176186841648</c:v>
                </c:pt>
                <c:pt idx="33">
                  <c:v>3.7056419935406764</c:v>
                </c:pt>
                <c:pt idx="34">
                  <c:v>3.7410685291869452</c:v>
                </c:pt>
                <c:pt idx="35">
                  <c:v>3.7748751476016169</c:v>
                </c:pt>
                <c:pt idx="36">
                  <c:v>3.8071361517455382</c:v>
                </c:pt>
                <c:pt idx="37">
                  <c:v>3.8379224029752717</c:v>
                </c:pt>
                <c:pt idx="38">
                  <c:v>3.8673014892701318</c:v>
                </c:pt>
                <c:pt idx="39">
                  <c:v>3.8953378696136256</c:v>
                </c:pt>
                <c:pt idx="40">
                  <c:v>3.9220930278150639</c:v>
                </c:pt>
                <c:pt idx="41">
                  <c:v>3.9476256175755395</c:v>
                </c:pt>
                <c:pt idx="42">
                  <c:v>3.9719915864766531</c:v>
                </c:pt>
                <c:pt idx="43">
                  <c:v>3.9952443080682438</c:v>
                </c:pt>
              </c:numCache>
            </c:numRef>
          </c:yVal>
          <c:smooth val="1"/>
        </c:ser>
        <c:ser>
          <c:idx val="1"/>
          <c:order val="5"/>
          <c:tx>
            <c:v>right model</c:v>
          </c:tx>
          <c:marker>
            <c:symbol val="none"/>
          </c:marker>
          <c:xVal>
            <c:numRef>
              <c:f>'Revision 2b'!$M$56:$M$99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2b'!$W$56:$W$99</c:f>
              <c:numCache>
                <c:formatCode>General</c:formatCode>
                <c:ptCount val="44"/>
                <c:pt idx="0">
                  <c:v>1.4296441439691219</c:v>
                </c:pt>
                <c:pt idx="1">
                  <c:v>1.4603107727705318</c:v>
                </c:pt>
                <c:pt idx="2">
                  <c:v>1.5532156615693475</c:v>
                </c:pt>
                <c:pt idx="3">
                  <c:v>1.6091435990701102</c:v>
                </c:pt>
                <c:pt idx="4">
                  <c:v>1.6467108238760355</c:v>
                </c:pt>
                <c:pt idx="5">
                  <c:v>1.6742929661748565</c:v>
                </c:pt>
                <c:pt idx="6">
                  <c:v>1.6963215188198337</c:v>
                </c:pt>
                <c:pt idx="7">
                  <c:v>1.7155557759350799</c:v>
                </c:pt>
                <c:pt idx="8">
                  <c:v>1.7337915641256434</c:v>
                </c:pt>
                <c:pt idx="9">
                  <c:v>1.7521420110804784</c:v>
                </c:pt>
                <c:pt idx="10">
                  <c:v>1.7712195862622329</c:v>
                </c:pt>
                <c:pt idx="11">
                  <c:v>1.7912858306571242</c:v>
                </c:pt>
                <c:pt idx="12">
                  <c:v>1.8123729628656835</c:v>
                </c:pt>
                <c:pt idx="13">
                  <c:v>1.8343759058293752</c:v>
                </c:pt>
                <c:pt idx="14">
                  <c:v>1.8571172665988065</c:v>
                </c:pt>
                <c:pt idx="15">
                  <c:v>1.8803904423847988</c:v>
                </c:pt>
                <c:pt idx="16">
                  <c:v>1.9039864857269166</c:v>
                </c:pt>
                <c:pt idx="17">
                  <c:v>1.9277096268615201</c:v>
                </c:pt>
                <c:pt idx="18">
                  <c:v>1.9513852518689883</c:v>
                </c:pt>
                <c:pt idx="19">
                  <c:v>1.9748630834554881</c:v>
                </c:pt>
                <c:pt idx="20">
                  <c:v>1.998017469028581</c:v>
                </c:pt>
                <c:pt idx="21">
                  <c:v>2.020746009677076</c:v>
                </c:pt>
                <c:pt idx="22">
                  <c:v>2.0429673675785955</c:v>
                </c:pt>
                <c:pt idx="23">
                  <c:v>2.0646187403223166</c:v>
                </c:pt>
                <c:pt idx="24">
                  <c:v>2.0856532897011442</c:v>
                </c:pt>
                <c:pt idx="25">
                  <c:v>2.106037716591596</c:v>
                </c:pt>
                <c:pt idx="26">
                  <c:v>2.1257500536942575</c:v>
                </c:pt>
                <c:pt idx="27">
                  <c:v>2.144777699693198</c:v>
                </c:pt>
                <c:pt idx="28">
                  <c:v>2.1631157205921645</c:v>
                </c:pt>
                <c:pt idx="29">
                  <c:v>2.1807653932904532</c:v>
                </c:pt>
                <c:pt idx="30">
                  <c:v>2.1977329609928873</c:v>
                </c:pt>
                <c:pt idx="31">
                  <c:v>2.2140285954749852</c:v>
                </c:pt>
                <c:pt idx="32">
                  <c:v>2.2296655302103159</c:v>
                </c:pt>
                <c:pt idx="33">
                  <c:v>2.2446593325716568</c:v>
                </c:pt>
                <c:pt idx="34">
                  <c:v>2.2590273108742513</c:v>
                </c:pt>
                <c:pt idx="35">
                  <c:v>2.2727880271983834</c:v>
                </c:pt>
                <c:pt idx="36">
                  <c:v>2.2859608921654297</c:v>
                </c:pt>
                <c:pt idx="37">
                  <c:v>2.298565842568109</c:v>
                </c:pt>
                <c:pt idx="38">
                  <c:v>2.3106230808398749</c:v>
                </c:pt>
                <c:pt idx="39">
                  <c:v>2.3221528597851631</c:v>
                </c:pt>
                <c:pt idx="40">
                  <c:v>2.3331753172549901</c:v>
                </c:pt>
                <c:pt idx="41">
                  <c:v>2.3437103457717834</c:v>
                </c:pt>
                <c:pt idx="42">
                  <c:v>2.3537774856077736</c:v>
                </c:pt>
                <c:pt idx="43">
                  <c:v>2.3633958479806862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330688"/>
        <c:axId val="181332608"/>
      </c:scatterChart>
      <c:scatterChart>
        <c:scatterStyle val="lineMarker"/>
        <c:varyColors val="0"/>
        <c:ser>
          <c:idx val="3"/>
          <c:order val="0"/>
          <c:tx>
            <c:v>left data</c:v>
          </c:tx>
          <c:spPr>
            <a:ln w="28575">
              <a:noFill/>
            </a:ln>
          </c:spPr>
          <c:xVal>
            <c:numRef>
              <c:f>'Revision 2b'!$M$3:$M$46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2b'!$O$3:$O$46</c:f>
              <c:numCache>
                <c:formatCode>General</c:formatCode>
                <c:ptCount val="44"/>
                <c:pt idx="0">
                  <c:v>1.61985051</c:v>
                </c:pt>
                <c:pt idx="1">
                  <c:v>1.806828004</c:v>
                </c:pt>
                <c:pt idx="2">
                  <c:v>2.1807829910000001</c:v>
                </c:pt>
                <c:pt idx="3">
                  <c:v>2.6081601189999999</c:v>
                </c:pt>
                <c:pt idx="4">
                  <c:v>2.955404036</c:v>
                </c:pt>
                <c:pt idx="5">
                  <c:v>3.2492258120000002</c:v>
                </c:pt>
                <c:pt idx="6">
                  <c:v>3.502980982</c:v>
                </c:pt>
                <c:pt idx="7">
                  <c:v>3.730025081</c:v>
                </c:pt>
                <c:pt idx="8">
                  <c:v>3.8769359689999998</c:v>
                </c:pt>
                <c:pt idx="9">
                  <c:v>4.0238468569999997</c:v>
                </c:pt>
                <c:pt idx="10">
                  <c:v>4.1306911389999996</c:v>
                </c:pt>
                <c:pt idx="11">
                  <c:v>4.2642464909999998</c:v>
                </c:pt>
                <c:pt idx="12">
                  <c:v>4.3310241679999999</c:v>
                </c:pt>
                <c:pt idx="13">
                  <c:v>4.4111573789999996</c:v>
                </c:pt>
                <c:pt idx="14">
                  <c:v>4.4912905910000003</c:v>
                </c:pt>
                <c:pt idx="15">
                  <c:v>4.5180016609999996</c:v>
                </c:pt>
                <c:pt idx="16">
                  <c:v>4.6382014790000001</c:v>
                </c:pt>
                <c:pt idx="17">
                  <c:v>4.6114904079999999</c:v>
                </c:pt>
                <c:pt idx="18">
                  <c:v>4.7183346899999998</c:v>
                </c:pt>
                <c:pt idx="19">
                  <c:v>4.7717568310000003</c:v>
                </c:pt>
                <c:pt idx="20">
                  <c:v>4.8251789719999998</c:v>
                </c:pt>
                <c:pt idx="21">
                  <c:v>4.9186677190000001</c:v>
                </c:pt>
                <c:pt idx="22">
                  <c:v>4.958734325</c:v>
                </c:pt>
                <c:pt idx="23">
                  <c:v>5.0522230720000003</c:v>
                </c:pt>
                <c:pt idx="24">
                  <c:v>5.1056452129999998</c:v>
                </c:pt>
                <c:pt idx="25">
                  <c:v>5.1056452129999998</c:v>
                </c:pt>
                <c:pt idx="26">
                  <c:v>5.1590673540000003</c:v>
                </c:pt>
                <c:pt idx="27">
                  <c:v>5.1857784240000004</c:v>
                </c:pt>
                <c:pt idx="28">
                  <c:v>5.2792671709999999</c:v>
                </c:pt>
                <c:pt idx="29">
                  <c:v>5.3059782420000001</c:v>
                </c:pt>
                <c:pt idx="30">
                  <c:v>5.3594003829999997</c:v>
                </c:pt>
                <c:pt idx="31">
                  <c:v>5.3861114529999998</c:v>
                </c:pt>
                <c:pt idx="32">
                  <c:v>5.3994669890000004</c:v>
                </c:pt>
                <c:pt idx="33">
                  <c:v>5.3994669890000004</c:v>
                </c:pt>
                <c:pt idx="34">
                  <c:v>5.45288913</c:v>
                </c:pt>
                <c:pt idx="35">
                  <c:v>5.4796002000000001</c:v>
                </c:pt>
                <c:pt idx="36">
                  <c:v>5.4395335940000002</c:v>
                </c:pt>
                <c:pt idx="37">
                  <c:v>5.4796002000000001</c:v>
                </c:pt>
                <c:pt idx="38">
                  <c:v>5.4662446649999996</c:v>
                </c:pt>
                <c:pt idx="39">
                  <c:v>5.4662446649999996</c:v>
                </c:pt>
                <c:pt idx="40">
                  <c:v>5.4662446649999996</c:v>
                </c:pt>
                <c:pt idx="41">
                  <c:v>5.4929557349999998</c:v>
                </c:pt>
                <c:pt idx="42">
                  <c:v>5.5160250529999999</c:v>
                </c:pt>
                <c:pt idx="43">
                  <c:v>5.551735817</c:v>
                </c:pt>
              </c:numCache>
            </c:numRef>
          </c:yVal>
          <c:smooth val="0"/>
        </c:ser>
        <c:ser>
          <c:idx val="2"/>
          <c:order val="1"/>
          <c:tx>
            <c:v>middle data</c:v>
          </c:tx>
          <c:spPr>
            <a:ln w="28575">
              <a:noFill/>
            </a:ln>
          </c:spPr>
          <c:xVal>
            <c:numRef>
              <c:f>'Revision 2b'!$M$3:$M$46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2b'!$S$3:$S$46</c:f>
              <c:numCache>
                <c:formatCode>General</c:formatCode>
                <c:ptCount val="44"/>
                <c:pt idx="0">
                  <c:v>1.5263617629999999</c:v>
                </c:pt>
                <c:pt idx="1">
                  <c:v>1.5263617629999999</c:v>
                </c:pt>
                <c:pt idx="2">
                  <c:v>1.6332060450000001</c:v>
                </c:pt>
                <c:pt idx="3">
                  <c:v>1.6999837209999999</c:v>
                </c:pt>
                <c:pt idx="4">
                  <c:v>1.8736056800000001</c:v>
                </c:pt>
                <c:pt idx="5">
                  <c:v>1.927027821</c:v>
                </c:pt>
                <c:pt idx="6">
                  <c:v>2.0872942440000002</c:v>
                </c:pt>
                <c:pt idx="7">
                  <c:v>2.167427456</c:v>
                </c:pt>
                <c:pt idx="8">
                  <c:v>2.167427456</c:v>
                </c:pt>
                <c:pt idx="9">
                  <c:v>2.2742717379999999</c:v>
                </c:pt>
                <c:pt idx="10">
                  <c:v>2.3009828080000001</c:v>
                </c:pt>
                <c:pt idx="11">
                  <c:v>2.4746047670000002</c:v>
                </c:pt>
                <c:pt idx="12">
                  <c:v>2.568093513</c:v>
                </c:pt>
                <c:pt idx="13">
                  <c:v>2.6348711900000001</c:v>
                </c:pt>
                <c:pt idx="14">
                  <c:v>2.7724897500000001</c:v>
                </c:pt>
                <c:pt idx="15">
                  <c:v>2.8099674540000001</c:v>
                </c:pt>
                <c:pt idx="16">
                  <c:v>2.787480832</c:v>
                </c:pt>
                <c:pt idx="17">
                  <c:v>2.8024719130000002</c:v>
                </c:pt>
                <c:pt idx="18">
                  <c:v>2.9373916470000001</c:v>
                </c:pt>
                <c:pt idx="19">
                  <c:v>3.0198425950000001</c:v>
                </c:pt>
                <c:pt idx="20">
                  <c:v>2.9598782689999998</c:v>
                </c:pt>
                <c:pt idx="21">
                  <c:v>3.0348336759999999</c:v>
                </c:pt>
                <c:pt idx="22">
                  <c:v>3.0798069199999998</c:v>
                </c:pt>
                <c:pt idx="23">
                  <c:v>3.1322757060000002</c:v>
                </c:pt>
                <c:pt idx="24">
                  <c:v>3.2147266540000001</c:v>
                </c:pt>
                <c:pt idx="25">
                  <c:v>3.2971776020000001</c:v>
                </c:pt>
                <c:pt idx="26">
                  <c:v>3.3346553050000001</c:v>
                </c:pt>
                <c:pt idx="27">
                  <c:v>3.3346553050000001</c:v>
                </c:pt>
                <c:pt idx="28">
                  <c:v>3.3946196309999999</c:v>
                </c:pt>
                <c:pt idx="29">
                  <c:v>3.4845661200000002</c:v>
                </c:pt>
                <c:pt idx="30">
                  <c:v>3.5595215269999998</c:v>
                </c:pt>
                <c:pt idx="31">
                  <c:v>3.6119903120000001</c:v>
                </c:pt>
                <c:pt idx="32">
                  <c:v>3.6944412610000001</c:v>
                </c:pt>
                <c:pt idx="33">
                  <c:v>3.6569635570000001</c:v>
                </c:pt>
                <c:pt idx="34">
                  <c:v>3.6569635570000001</c:v>
                </c:pt>
                <c:pt idx="35">
                  <c:v>3.7169278829999999</c:v>
                </c:pt>
                <c:pt idx="36">
                  <c:v>3.6944412610000001</c:v>
                </c:pt>
                <c:pt idx="37">
                  <c:v>3.7619011269999998</c:v>
                </c:pt>
                <c:pt idx="38">
                  <c:v>3.821865453</c:v>
                </c:pt>
                <c:pt idx="39">
                  <c:v>3.829360994</c:v>
                </c:pt>
                <c:pt idx="40">
                  <c:v>3.8518476160000001</c:v>
                </c:pt>
                <c:pt idx="41">
                  <c:v>3.8733298729999999</c:v>
                </c:pt>
                <c:pt idx="42">
                  <c:v>3.8852334609999999</c:v>
                </c:pt>
                <c:pt idx="43">
                  <c:v>3.9923657549999998</c:v>
                </c:pt>
              </c:numCache>
            </c:numRef>
          </c:yVal>
          <c:smooth val="0"/>
        </c:ser>
        <c:ser>
          <c:idx val="0"/>
          <c:order val="2"/>
          <c:tx>
            <c:v>right data</c:v>
          </c:tx>
          <c:spPr>
            <a:ln w="28575">
              <a:noFill/>
            </a:ln>
          </c:spPr>
          <c:xVal>
            <c:numRef>
              <c:f>'Revision 2b'!$M$3:$M$46</c:f>
              <c:numCache>
                <c:formatCode>General</c:formatCode>
                <c:ptCount val="44"/>
                <c:pt idx="0">
                  <c:v>0</c:v>
                </c:pt>
                <c:pt idx="1">
                  <c:v>0.16666666599999935</c:v>
                </c:pt>
                <c:pt idx="2">
                  <c:v>0.33333333299999968</c:v>
                </c:pt>
                <c:pt idx="3">
                  <c:v>0.5</c:v>
                </c:pt>
                <c:pt idx="4">
                  <c:v>0.66666666599999935</c:v>
                </c:pt>
                <c:pt idx="5">
                  <c:v>0.83333333299999968</c:v>
                </c:pt>
                <c:pt idx="6">
                  <c:v>0.99999999999999911</c:v>
                </c:pt>
                <c:pt idx="7">
                  <c:v>1.1666666660000002</c:v>
                </c:pt>
                <c:pt idx="8">
                  <c:v>1.3333333329999997</c:v>
                </c:pt>
                <c:pt idx="9">
                  <c:v>1.4999999999999991</c:v>
                </c:pt>
                <c:pt idx="10">
                  <c:v>1.6666666660000002</c:v>
                </c:pt>
                <c:pt idx="11">
                  <c:v>1.8333333329999997</c:v>
                </c:pt>
                <c:pt idx="12">
                  <c:v>1.9999999999999991</c:v>
                </c:pt>
                <c:pt idx="13">
                  <c:v>2.1666666660000002</c:v>
                </c:pt>
                <c:pt idx="14">
                  <c:v>2.3333333329999997</c:v>
                </c:pt>
                <c:pt idx="15">
                  <c:v>2.4999999999999991</c:v>
                </c:pt>
                <c:pt idx="16">
                  <c:v>2.6666666660000002</c:v>
                </c:pt>
                <c:pt idx="17">
                  <c:v>2.8333333329999997</c:v>
                </c:pt>
                <c:pt idx="18">
                  <c:v>3.0000000029999994</c:v>
                </c:pt>
                <c:pt idx="19">
                  <c:v>3.166666663</c:v>
                </c:pt>
                <c:pt idx="20">
                  <c:v>3.3333333329999997</c:v>
                </c:pt>
                <c:pt idx="21">
                  <c:v>3.5000000029999994</c:v>
                </c:pt>
                <c:pt idx="22">
                  <c:v>3.666666663</c:v>
                </c:pt>
                <c:pt idx="23">
                  <c:v>3.8333333329999997</c:v>
                </c:pt>
                <c:pt idx="24">
                  <c:v>4.0000000029999994</c:v>
                </c:pt>
                <c:pt idx="25">
                  <c:v>4.166666663</c:v>
                </c:pt>
                <c:pt idx="26">
                  <c:v>4.3333333329999997</c:v>
                </c:pt>
                <c:pt idx="27">
                  <c:v>4.5000000029999994</c:v>
                </c:pt>
                <c:pt idx="28">
                  <c:v>4.666666663</c:v>
                </c:pt>
                <c:pt idx="29">
                  <c:v>4.8333333329999997</c:v>
                </c:pt>
                <c:pt idx="30">
                  <c:v>5.0000000029999994</c:v>
                </c:pt>
                <c:pt idx="31">
                  <c:v>5.166666663</c:v>
                </c:pt>
                <c:pt idx="32">
                  <c:v>5.3333333329999997</c:v>
                </c:pt>
                <c:pt idx="33">
                  <c:v>5.5000000029999994</c:v>
                </c:pt>
                <c:pt idx="34">
                  <c:v>5.666666663</c:v>
                </c:pt>
                <c:pt idx="35">
                  <c:v>5.8333333329999997</c:v>
                </c:pt>
                <c:pt idx="36">
                  <c:v>6.0000000029999994</c:v>
                </c:pt>
                <c:pt idx="37">
                  <c:v>6.166666663</c:v>
                </c:pt>
                <c:pt idx="38">
                  <c:v>6.3333333329999997</c:v>
                </c:pt>
                <c:pt idx="39">
                  <c:v>6.5000000029999994</c:v>
                </c:pt>
                <c:pt idx="40">
                  <c:v>6.666666663</c:v>
                </c:pt>
                <c:pt idx="41">
                  <c:v>6.8333333329999997</c:v>
                </c:pt>
                <c:pt idx="42">
                  <c:v>7.0000000029999994</c:v>
                </c:pt>
                <c:pt idx="43">
                  <c:v>7.166666663</c:v>
                </c:pt>
              </c:numCache>
            </c:numRef>
          </c:xVal>
          <c:yVal>
            <c:numRef>
              <c:f>'Revision 2b'!$W$3:$W$46</c:f>
              <c:numCache>
                <c:formatCode>General</c:formatCode>
                <c:ptCount val="44"/>
                <c:pt idx="0">
                  <c:v>1.3021548089999999</c:v>
                </c:pt>
                <c:pt idx="1">
                  <c:v>1.29025122</c:v>
                </c:pt>
                <c:pt idx="2">
                  <c:v>1.29025122</c:v>
                </c:pt>
                <c:pt idx="3">
                  <c:v>1.3140583969999999</c:v>
                </c:pt>
                <c:pt idx="4">
                  <c:v>1.3616727500000001</c:v>
                </c:pt>
                <c:pt idx="5">
                  <c:v>1.409287103</c:v>
                </c:pt>
                <c:pt idx="6">
                  <c:v>1.468805044</c:v>
                </c:pt>
                <c:pt idx="7">
                  <c:v>1.5164193969999999</c:v>
                </c:pt>
                <c:pt idx="8">
                  <c:v>1.5402265740000001</c:v>
                </c:pt>
                <c:pt idx="9">
                  <c:v>1.587840927</c:v>
                </c:pt>
                <c:pt idx="10">
                  <c:v>1.6592624570000001</c:v>
                </c:pt>
                <c:pt idx="11">
                  <c:v>1.70687681</c:v>
                </c:pt>
                <c:pt idx="12">
                  <c:v>1.778298339</c:v>
                </c:pt>
                <c:pt idx="13">
                  <c:v>1.790201927</c:v>
                </c:pt>
                <c:pt idx="14">
                  <c:v>1.83781628</c:v>
                </c:pt>
                <c:pt idx="15">
                  <c:v>1.897334222</c:v>
                </c:pt>
                <c:pt idx="16">
                  <c:v>1.90923781</c:v>
                </c:pt>
                <c:pt idx="17">
                  <c:v>1.956852163</c:v>
                </c:pt>
                <c:pt idx="18">
                  <c:v>1.956852163</c:v>
                </c:pt>
                <c:pt idx="19">
                  <c:v>1.956852163</c:v>
                </c:pt>
                <c:pt idx="20">
                  <c:v>2.0163701039999999</c:v>
                </c:pt>
                <c:pt idx="21">
                  <c:v>2.0401772810000001</c:v>
                </c:pt>
                <c:pt idx="22">
                  <c:v>2.0163701039999999</c:v>
                </c:pt>
                <c:pt idx="23">
                  <c:v>2.0758880460000002</c:v>
                </c:pt>
                <c:pt idx="24">
                  <c:v>2.0758880460000002</c:v>
                </c:pt>
                <c:pt idx="25">
                  <c:v>2.0996952219999998</c:v>
                </c:pt>
                <c:pt idx="26">
                  <c:v>2.1354059869999999</c:v>
                </c:pt>
                <c:pt idx="27">
                  <c:v>2.147309575</c:v>
                </c:pt>
                <c:pt idx="28">
                  <c:v>2.2306346929999998</c:v>
                </c:pt>
                <c:pt idx="29">
                  <c:v>2.290152634</c:v>
                </c:pt>
                <c:pt idx="30">
                  <c:v>2.278249046</c:v>
                </c:pt>
                <c:pt idx="31">
                  <c:v>2.3139598110000001</c:v>
                </c:pt>
                <c:pt idx="32">
                  <c:v>2.3258633990000002</c:v>
                </c:pt>
                <c:pt idx="33">
                  <c:v>2.3377669870000002</c:v>
                </c:pt>
                <c:pt idx="34">
                  <c:v>2.3496705759999998</c:v>
                </c:pt>
                <c:pt idx="35">
                  <c:v>2.3615741639999999</c:v>
                </c:pt>
                <c:pt idx="36">
                  <c:v>2.397284929</c:v>
                </c:pt>
                <c:pt idx="37">
                  <c:v>2.3853813399999999</c:v>
                </c:pt>
                <c:pt idx="38">
                  <c:v>2.4329956930000001</c:v>
                </c:pt>
                <c:pt idx="39">
                  <c:v>2.4329956930000001</c:v>
                </c:pt>
                <c:pt idx="40">
                  <c:v>2.4568028700000002</c:v>
                </c:pt>
                <c:pt idx="41">
                  <c:v>2.4568028700000002</c:v>
                </c:pt>
                <c:pt idx="42">
                  <c:v>2.5044172229999999</c:v>
                </c:pt>
                <c:pt idx="43">
                  <c:v>2.528224399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330688"/>
        <c:axId val="181332608"/>
      </c:scatterChart>
      <c:valAx>
        <c:axId val="18133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(sec)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332608"/>
        <c:crosses val="autoZero"/>
        <c:crossBetween val="midCat"/>
      </c:valAx>
      <c:valAx>
        <c:axId val="181332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330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Initial Head Level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f(x)</c:v>
          </c:tx>
          <c:xVal>
            <c:numRef>
              <c:f>'Initial Head Level'!$Z$43:$Z$47</c:f>
              <c:numCache>
                <c:formatCode>General</c:formatCode>
                <c:ptCount val="5"/>
                <c:pt idx="0">
                  <c:v>0</c:v>
                </c:pt>
                <c:pt idx="1">
                  <c:v>3.25</c:v>
                </c:pt>
                <c:pt idx="2">
                  <c:v>12</c:v>
                </c:pt>
                <c:pt idx="3">
                  <c:v>18.5</c:v>
                </c:pt>
                <c:pt idx="4">
                  <c:v>23.75</c:v>
                </c:pt>
              </c:numCache>
            </c:numRef>
          </c:xVal>
          <c:yVal>
            <c:numRef>
              <c:f>'Initial Head Level'!$AA$43:$AA$47</c:f>
              <c:numCache>
                <c:formatCode>General</c:formatCode>
                <c:ptCount val="5"/>
                <c:pt idx="0">
                  <c:v>1.2454033130350408</c:v>
                </c:pt>
                <c:pt idx="1">
                  <c:v>1.3021548089999999</c:v>
                </c:pt>
                <c:pt idx="2">
                  <c:v>1.5263617629999999</c:v>
                </c:pt>
                <c:pt idx="3">
                  <c:v>1.61985051</c:v>
                </c:pt>
                <c:pt idx="4">
                  <c:v>1.7465509321092139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'Initial Head Level'!$O$55</c:f>
              <c:strCache>
                <c:ptCount val="1"/>
                <c:pt idx="0">
                  <c:v>h(x,0)</c:v>
                </c:pt>
              </c:strCache>
            </c:strRef>
          </c:tx>
          <c:marker>
            <c:symbol val="none"/>
          </c:marker>
          <c:xVal>
            <c:numRef>
              <c:f>'Initial Head Level'!$M$56:$M$104</c:f>
              <c:numCache>
                <c:formatCode>General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3.25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23.75</c:v>
                </c:pt>
              </c:numCache>
            </c:numRef>
          </c:xVal>
          <c:yVal>
            <c:numRef>
              <c:f>'Initial Head Level'!$O$56:$O$104</c:f>
              <c:numCache>
                <c:formatCode>General</c:formatCode>
                <c:ptCount val="49"/>
                <c:pt idx="0">
                  <c:v>0.5625</c:v>
                </c:pt>
                <c:pt idx="1">
                  <c:v>1.1013931254620173</c:v>
                </c:pt>
                <c:pt idx="2">
                  <c:v>1.4082036623684622</c:v>
                </c:pt>
                <c:pt idx="3">
                  <c:v>1.3565812132084663</c:v>
                </c:pt>
                <c:pt idx="4">
                  <c:v>1.1831576254371097</c:v>
                </c:pt>
                <c:pt idx="5">
                  <c:v>1.2371262309708404</c:v>
                </c:pt>
                <c:pt idx="6">
                  <c:v>1.408899955926032</c:v>
                </c:pt>
                <c:pt idx="7">
                  <c:v>1.4200886166770412</c:v>
                </c:pt>
                <c:pt idx="8">
                  <c:v>1.2262173572923645</c:v>
                </c:pt>
                <c:pt idx="9">
                  <c:v>1.3125572397468797</c:v>
                </c:pt>
                <c:pt idx="10">
                  <c:v>1.4589428279822387</c:v>
                </c:pt>
                <c:pt idx="11">
                  <c:v>1.3693676699393897</c:v>
                </c:pt>
                <c:pt idx="12">
                  <c:v>1.2612290525158429</c:v>
                </c:pt>
                <c:pt idx="13">
                  <c:v>1.3966030929125912</c:v>
                </c:pt>
                <c:pt idx="14">
                  <c:v>1.5034416063895197</c:v>
                </c:pt>
                <c:pt idx="15">
                  <c:v>1.3662238695421478</c:v>
                </c:pt>
                <c:pt idx="16">
                  <c:v>1.3084593633462682</c:v>
                </c:pt>
                <c:pt idx="17">
                  <c:v>1.4862487030273832</c:v>
                </c:pt>
                <c:pt idx="18">
                  <c:v>1.5317278420436256</c:v>
                </c:pt>
                <c:pt idx="19">
                  <c:v>1.3605526313779177</c:v>
                </c:pt>
                <c:pt idx="20">
                  <c:v>1.3744986395295733</c:v>
                </c:pt>
                <c:pt idx="21">
                  <c:v>1.5749064595437456</c:v>
                </c:pt>
                <c:pt idx="22">
                  <c:v>1.5395096580910783</c:v>
                </c:pt>
                <c:pt idx="23">
                  <c:v>1.3596976134121754</c:v>
                </c:pt>
                <c:pt idx="24">
                  <c:v>1.4620823344951517</c:v>
                </c:pt>
                <c:pt idx="25">
                  <c:v>1.6546669178790756</c:v>
                </c:pt>
                <c:pt idx="26">
                  <c:v>1.5251939105762213</c:v>
                </c:pt>
                <c:pt idx="27">
                  <c:v>1.3720679172887769</c:v>
                </c:pt>
                <c:pt idx="28">
                  <c:v>1.5719959597762934</c:v>
                </c:pt>
                <c:pt idx="29">
                  <c:v>1.7165612106932944</c:v>
                </c:pt>
                <c:pt idx="30">
                  <c:v>1.4884245819395234</c:v>
                </c:pt>
                <c:pt idx="31">
                  <c:v>1.4074423888013436</c:v>
                </c:pt>
                <c:pt idx="32">
                  <c:v>1.7046911142391048</c:v>
                </c:pt>
                <c:pt idx="33">
                  <c:v>1.7494140866007015</c:v>
                </c:pt>
                <c:pt idx="34">
                  <c:v>1.4278346361651373</c:v>
                </c:pt>
                <c:pt idx="35">
                  <c:v>1.4796318223125189</c:v>
                </c:pt>
                <c:pt idx="36">
                  <c:v>1.8638490489171957</c:v>
                </c:pt>
                <c:pt idx="37">
                  <c:v>1.7341513860282705</c:v>
                </c:pt>
                <c:pt idx="38">
                  <c:v>1.3348153015910764</c:v>
                </c:pt>
                <c:pt idx="39">
                  <c:v>1.6189064591938447</c:v>
                </c:pt>
                <c:pt idx="40">
                  <c:v>2.0684373058798817</c:v>
                </c:pt>
                <c:pt idx="41">
                  <c:v>1.6142388438588879</c:v>
                </c:pt>
                <c:pt idx="42">
                  <c:v>1.1671540733754515</c:v>
                </c:pt>
                <c:pt idx="43">
                  <c:v>1.9545707603932252</c:v>
                </c:pt>
                <c:pt idx="44">
                  <c:v>2.4201230629064243</c:v>
                </c:pt>
                <c:pt idx="45">
                  <c:v>0.98344682067497047</c:v>
                </c:pt>
                <c:pt idx="46">
                  <c:v>0.64949962005683126</c:v>
                </c:pt>
                <c:pt idx="47">
                  <c:v>5.5903600003541865</c:v>
                </c:pt>
                <c:pt idx="48">
                  <c:v>9.6874999999999822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2160"/>
        <c:axId val="181054080"/>
      </c:scatterChart>
      <c:valAx>
        <c:axId val="18105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054080"/>
        <c:crosses val="autoZero"/>
        <c:crossBetween val="midCat"/>
      </c:valAx>
      <c:valAx>
        <c:axId val="181054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h(in)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0521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20" fmlaLink="$AC$44" max="25" min="5" page="10" val="20"/>
</file>

<file path=xl/ctrlProps/ctrlProp10.xml><?xml version="1.0" encoding="utf-8"?>
<formControlPr xmlns="http://schemas.microsoft.com/office/spreadsheetml/2009/9/main" objectType="Spin" dx="20" fmlaLink="$AE$44" max="40" min="5" page="10" val="31"/>
</file>

<file path=xl/ctrlProps/ctrlProp11.xml><?xml version="1.0" encoding="utf-8"?>
<formControlPr xmlns="http://schemas.microsoft.com/office/spreadsheetml/2009/9/main" objectType="Spin" dx="20" fmlaLink="$AC$44" max="25" min="5" page="10" val="20"/>
</file>

<file path=xl/ctrlProps/ctrlProp12.xml><?xml version="1.0" encoding="utf-8"?>
<formControlPr xmlns="http://schemas.microsoft.com/office/spreadsheetml/2009/9/main" objectType="Spin" dx="20" fmlaLink="$AD$44" max="100" min="1" page="10" val="56"/>
</file>

<file path=xl/ctrlProps/ctrlProp13.xml><?xml version="1.0" encoding="utf-8"?>
<formControlPr xmlns="http://schemas.microsoft.com/office/spreadsheetml/2009/9/main" objectType="Spin" dx="20" fmlaLink="$AC$50" max="12" page="10" val="2"/>
</file>

<file path=xl/ctrlProps/ctrlProp14.xml><?xml version="1.0" encoding="utf-8"?>
<formControlPr xmlns="http://schemas.microsoft.com/office/spreadsheetml/2009/9/main" objectType="Spin" dx="20" fmlaLink="$AD$50" max="12" page="10" val="7"/>
</file>

<file path=xl/ctrlProps/ctrlProp15.xml><?xml version="1.0" encoding="utf-8"?>
<formControlPr xmlns="http://schemas.microsoft.com/office/spreadsheetml/2009/9/main" objectType="Spin" dx="20" fmlaLink="$AE$44" max="40" min="5" page="10" val="31"/>
</file>

<file path=xl/ctrlProps/ctrlProp16.xml><?xml version="1.0" encoding="utf-8"?>
<formControlPr xmlns="http://schemas.microsoft.com/office/spreadsheetml/2009/9/main" objectType="Spin" dx="20" fmlaLink="$AC$44" max="25" min="5" page="10" val="20"/>
</file>

<file path=xl/ctrlProps/ctrlProp17.xml><?xml version="1.0" encoding="utf-8"?>
<formControlPr xmlns="http://schemas.microsoft.com/office/spreadsheetml/2009/9/main" objectType="Spin" dx="20" fmlaLink="$AD$44" max="100" min="1" page="10" val="46"/>
</file>

<file path=xl/ctrlProps/ctrlProp18.xml><?xml version="1.0" encoding="utf-8"?>
<formControlPr xmlns="http://schemas.microsoft.com/office/spreadsheetml/2009/9/main" objectType="Spin" dx="20" fmlaLink="$AC$50" max="12" page="10" val="2"/>
</file>

<file path=xl/ctrlProps/ctrlProp19.xml><?xml version="1.0" encoding="utf-8"?>
<formControlPr xmlns="http://schemas.microsoft.com/office/spreadsheetml/2009/9/main" objectType="Spin" dx="20" fmlaLink="$AD$50" max="12" page="10" val="7"/>
</file>

<file path=xl/ctrlProps/ctrlProp2.xml><?xml version="1.0" encoding="utf-8"?>
<formControlPr xmlns="http://schemas.microsoft.com/office/spreadsheetml/2009/9/main" objectType="Spin" dx="20" fmlaLink="$AD$44" max="100" min="1" page="10" val="51"/>
</file>

<file path=xl/ctrlProps/ctrlProp20.xml><?xml version="1.0" encoding="utf-8"?>
<formControlPr xmlns="http://schemas.microsoft.com/office/spreadsheetml/2009/9/main" objectType="Spin" dx="20" fmlaLink="$AE$44" max="40" min="5" page="10" val="39"/>
</file>

<file path=xl/ctrlProps/ctrlProp21.xml><?xml version="1.0" encoding="utf-8"?>
<formControlPr xmlns="http://schemas.microsoft.com/office/spreadsheetml/2009/9/main" objectType="Spin" dx="20" fmlaLink="$AC$44" max="25" min="5" page="10" val="20"/>
</file>

<file path=xl/ctrlProps/ctrlProp22.xml><?xml version="1.0" encoding="utf-8"?>
<formControlPr xmlns="http://schemas.microsoft.com/office/spreadsheetml/2009/9/main" objectType="Spin" dx="20" fmlaLink="$AD$44" max="100" min="1" page="10" val="40"/>
</file>

<file path=xl/ctrlProps/ctrlProp23.xml><?xml version="1.0" encoding="utf-8"?>
<formControlPr xmlns="http://schemas.microsoft.com/office/spreadsheetml/2009/9/main" objectType="Spin" dx="20" fmlaLink="$AC$50" max="12" page="10" val="2"/>
</file>

<file path=xl/ctrlProps/ctrlProp24.xml><?xml version="1.0" encoding="utf-8"?>
<formControlPr xmlns="http://schemas.microsoft.com/office/spreadsheetml/2009/9/main" objectType="Spin" dx="20" fmlaLink="$AD$50" max="12" page="10" val="7"/>
</file>

<file path=xl/ctrlProps/ctrlProp25.xml><?xml version="1.0" encoding="utf-8"?>
<formControlPr xmlns="http://schemas.microsoft.com/office/spreadsheetml/2009/9/main" objectType="Spin" dx="20" fmlaLink="$AE$44" max="40" min="5" page="10" val="30"/>
</file>

<file path=xl/ctrlProps/ctrlProp26.xml><?xml version="1.0" encoding="utf-8"?>
<formControlPr xmlns="http://schemas.microsoft.com/office/spreadsheetml/2009/9/main" objectType="Spin" dx="20" fmlaLink="$AC$44" max="25" min="5" page="10" val="20"/>
</file>

<file path=xl/ctrlProps/ctrlProp27.xml><?xml version="1.0" encoding="utf-8"?>
<formControlPr xmlns="http://schemas.microsoft.com/office/spreadsheetml/2009/9/main" objectType="Spin" dx="20" fmlaLink="$AD$44" max="100" min="1" page="10" val="60"/>
</file>

<file path=xl/ctrlProps/ctrlProp28.xml><?xml version="1.0" encoding="utf-8"?>
<formControlPr xmlns="http://schemas.microsoft.com/office/spreadsheetml/2009/9/main" objectType="Spin" dx="20" fmlaLink="$AC$50" max="12" page="10" val="2"/>
</file>

<file path=xl/ctrlProps/ctrlProp29.xml><?xml version="1.0" encoding="utf-8"?>
<formControlPr xmlns="http://schemas.microsoft.com/office/spreadsheetml/2009/9/main" objectType="Spin" dx="20" fmlaLink="$AD$50" max="12" page="10" val="7"/>
</file>

<file path=xl/ctrlProps/ctrlProp3.xml><?xml version="1.0" encoding="utf-8"?>
<formControlPr xmlns="http://schemas.microsoft.com/office/spreadsheetml/2009/9/main" objectType="Spin" dx="20" fmlaLink="$AC$50" max="12" page="10" val="2"/>
</file>

<file path=xl/ctrlProps/ctrlProp30.xml><?xml version="1.0" encoding="utf-8"?>
<formControlPr xmlns="http://schemas.microsoft.com/office/spreadsheetml/2009/9/main" objectType="Spin" dx="20" fmlaLink="$AE$44" max="40" min="5" page="10" val="30"/>
</file>

<file path=xl/ctrlProps/ctrlProp31.xml><?xml version="1.0" encoding="utf-8"?>
<formControlPr xmlns="http://schemas.microsoft.com/office/spreadsheetml/2009/9/main" objectType="Spin" dx="20" fmlaLink="$AC$44" max="25" min="5" page="10" val="20"/>
</file>

<file path=xl/ctrlProps/ctrlProp32.xml><?xml version="1.0" encoding="utf-8"?>
<formControlPr xmlns="http://schemas.microsoft.com/office/spreadsheetml/2009/9/main" objectType="Spin" dx="20" fmlaLink="$AD$44" max="100" min="1" page="10" val="53"/>
</file>

<file path=xl/ctrlProps/ctrlProp33.xml><?xml version="1.0" encoding="utf-8"?>
<formControlPr xmlns="http://schemas.microsoft.com/office/spreadsheetml/2009/9/main" objectType="Spin" dx="20" fmlaLink="$AC$50" max="12" page="10" val="2"/>
</file>

<file path=xl/ctrlProps/ctrlProp34.xml><?xml version="1.0" encoding="utf-8"?>
<formControlPr xmlns="http://schemas.microsoft.com/office/spreadsheetml/2009/9/main" objectType="Spin" dx="20" fmlaLink="$AD$50" max="12" page="10" val="7"/>
</file>

<file path=xl/ctrlProps/ctrlProp35.xml><?xml version="1.0" encoding="utf-8"?>
<formControlPr xmlns="http://schemas.microsoft.com/office/spreadsheetml/2009/9/main" objectType="Spin" dx="20" fmlaLink="$AE$44" max="40" min="5" page="10" val="33"/>
</file>

<file path=xl/ctrlProps/ctrlProp4.xml><?xml version="1.0" encoding="utf-8"?>
<formControlPr xmlns="http://schemas.microsoft.com/office/spreadsheetml/2009/9/main" objectType="Spin" dx="20" fmlaLink="$AD$50" max="12" page="10" val="7"/>
</file>

<file path=xl/ctrlProps/ctrlProp5.xml><?xml version="1.0" encoding="utf-8"?>
<formControlPr xmlns="http://schemas.microsoft.com/office/spreadsheetml/2009/9/main" objectType="Spin" dx="20" fmlaLink="$AE$44" max="40" min="5" page="10" val="30"/>
</file>

<file path=xl/ctrlProps/ctrlProp6.xml><?xml version="1.0" encoding="utf-8"?>
<formControlPr xmlns="http://schemas.microsoft.com/office/spreadsheetml/2009/9/main" objectType="Spin" dx="20" fmlaLink="$AC$44" max="25" min="5" page="10" val="20"/>
</file>

<file path=xl/ctrlProps/ctrlProp7.xml><?xml version="1.0" encoding="utf-8"?>
<formControlPr xmlns="http://schemas.microsoft.com/office/spreadsheetml/2009/9/main" objectType="Spin" dx="20" fmlaLink="$AD$44" max="100" min="1" page="10" val="56"/>
</file>

<file path=xl/ctrlProps/ctrlProp8.xml><?xml version="1.0" encoding="utf-8"?>
<formControlPr xmlns="http://schemas.microsoft.com/office/spreadsheetml/2009/9/main" objectType="Spin" dx="20" fmlaLink="$AC$50" max="12" page="10" val="2"/>
</file>

<file path=xl/ctrlProps/ctrlProp9.xml><?xml version="1.0" encoding="utf-8"?>
<formControlPr xmlns="http://schemas.microsoft.com/office/spreadsheetml/2009/9/main" objectType="Spin" dx="20" fmlaLink="$AD$50" max="12" page="10" val="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29</xdr:col>
          <xdr:colOff>0</xdr:colOff>
          <xdr:row>53</xdr:row>
          <xdr:rowOff>57150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2064" name="Spinner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2065" name="Spinner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29</xdr:col>
          <xdr:colOff>0</xdr:colOff>
          <xdr:row>53</xdr:row>
          <xdr:rowOff>57150</xdr:rowOff>
        </xdr:to>
        <xdr:sp macro="" textlink="">
          <xdr:nvSpPr>
            <xdr:cNvPr id="2066" name="Spinner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2067" name="Spinner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2068" name="Spinner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29</xdr:col>
          <xdr:colOff>0</xdr:colOff>
          <xdr:row>53</xdr:row>
          <xdr:rowOff>57150</xdr:rowOff>
        </xdr:to>
        <xdr:sp macro="" textlink="">
          <xdr:nvSpPr>
            <xdr:cNvPr id="3085" name="Spinner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3086" name="Spinner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3087" name="Spinner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29</xdr:col>
          <xdr:colOff>0</xdr:colOff>
          <xdr:row>53</xdr:row>
          <xdr:rowOff>57150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28</xdr:col>
          <xdr:colOff>895350</xdr:colOff>
          <xdr:row>53</xdr:row>
          <xdr:rowOff>57150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4101" name="Spinner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10160</xdr:colOff>
      <xdr:row>10</xdr:row>
      <xdr:rowOff>15240</xdr:rowOff>
    </xdr:from>
    <xdr:to>
      <xdr:col>31</xdr:col>
      <xdr:colOff>1016000</xdr:colOff>
      <xdr:row>32</xdr:row>
      <xdr:rowOff>125730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28</xdr:col>
          <xdr:colOff>895350</xdr:colOff>
          <xdr:row>53</xdr:row>
          <xdr:rowOff>57150</xdr:rowOff>
        </xdr:to>
        <xdr:sp macro="" textlink="">
          <xdr:nvSpPr>
            <xdr:cNvPr id="5123" name="Spinner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5124" name="Spinner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5125" name="Spinner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38</xdr:row>
          <xdr:rowOff>19050</xdr:rowOff>
        </xdr:from>
        <xdr:to>
          <xdr:col>29</xdr:col>
          <xdr:colOff>19050</xdr:colOff>
          <xdr:row>40</xdr:row>
          <xdr:rowOff>171450</xdr:rowOff>
        </xdr:to>
        <xdr:sp macro="" textlink="">
          <xdr:nvSpPr>
            <xdr:cNvPr id="9217" name="Spinne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38</xdr:row>
          <xdr:rowOff>38100</xdr:rowOff>
        </xdr:from>
        <xdr:to>
          <xdr:col>30</xdr:col>
          <xdr:colOff>19050</xdr:colOff>
          <xdr:row>40</xdr:row>
          <xdr:rowOff>152400</xdr:rowOff>
        </xdr:to>
        <xdr:sp macro="" textlink="">
          <xdr:nvSpPr>
            <xdr:cNvPr id="9218" name="Spinner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51</xdr:row>
          <xdr:rowOff>19050</xdr:rowOff>
        </xdr:from>
        <xdr:to>
          <xdr:col>28</xdr:col>
          <xdr:colOff>895350</xdr:colOff>
          <xdr:row>53</xdr:row>
          <xdr:rowOff>57150</xdr:rowOff>
        </xdr:to>
        <xdr:sp macro="" textlink="">
          <xdr:nvSpPr>
            <xdr:cNvPr id="9219" name="Spinner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51</xdr:row>
          <xdr:rowOff>19050</xdr:rowOff>
        </xdr:from>
        <xdr:to>
          <xdr:col>30</xdr:col>
          <xdr:colOff>57150</xdr:colOff>
          <xdr:row>53</xdr:row>
          <xdr:rowOff>57150</xdr:rowOff>
        </xdr:to>
        <xdr:sp macro="" textlink="">
          <xdr:nvSpPr>
            <xdr:cNvPr id="9220" name="Spinner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</xdr:colOff>
          <xdr:row>38</xdr:row>
          <xdr:rowOff>19050</xdr:rowOff>
        </xdr:from>
        <xdr:to>
          <xdr:col>30</xdr:col>
          <xdr:colOff>933450</xdr:colOff>
          <xdr:row>40</xdr:row>
          <xdr:rowOff>171450</xdr:rowOff>
        </xdr:to>
        <xdr:sp macro="" textlink="">
          <xdr:nvSpPr>
            <xdr:cNvPr id="9221" name="Spinner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190500</xdr:colOff>
      <xdr:row>9</xdr:row>
      <xdr:rowOff>120650</xdr:rowOff>
    </xdr:from>
    <xdr:to>
      <xdr:col>31</xdr:col>
      <xdr:colOff>419100</xdr:colOff>
      <xdr:row>32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7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7" Type="http://schemas.openxmlformats.org/officeDocument/2006/relationships/ctrlProp" Target="../ctrlProps/ctrlProp2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6.xml"/><Relationship Id="rId7" Type="http://schemas.openxmlformats.org/officeDocument/2006/relationships/ctrlProp" Target="../ctrlProps/ctrlProp3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1.xml"/><Relationship Id="rId7" Type="http://schemas.openxmlformats.org/officeDocument/2006/relationships/ctrlProp" Target="../ctrlProps/ctrlProp3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tabSelected="1" topLeftCell="E1"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4.5347090678697581</v>
      </c>
      <c r="AH3">
        <f>SQRT(AG3/(3*44))</f>
        <v>0.18534793382924691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N46" si="1">B4</f>
        <v>15.590642239999999</v>
      </c>
      <c r="O4">
        <f t="shared" ref="O4:O46" si="2">C4</f>
        <v>1.806828004</v>
      </c>
      <c r="Q4">
        <f t="shared" ref="Q4:Q46" si="3">E4-$E$3</f>
        <v>0.16666666599999935</v>
      </c>
      <c r="R4">
        <f t="shared" ref="R4:R46" si="4">F4</f>
        <v>9.0731410290000003</v>
      </c>
      <c r="S4">
        <f t="shared" ref="S4:S46" si="5">G4</f>
        <v>1.5263617629999999</v>
      </c>
      <c r="U4">
        <f t="shared" ref="U4:U46" si="6">I4-$I$3</f>
        <v>0.16666666599999935</v>
      </c>
      <c r="V4">
        <f t="shared" ref="V4:V46" si="7">J4</f>
        <v>-4.4749279529999998E-2</v>
      </c>
      <c r="W4">
        <f t="shared" ref="W4:W46" si="8">K4</f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2"/>
        <v>2.1807829910000001</v>
      </c>
      <c r="Q5">
        <f t="shared" si="3"/>
        <v>0.33333333299999968</v>
      </c>
      <c r="R5">
        <f t="shared" si="4"/>
        <v>9.0731410290000003</v>
      </c>
      <c r="S5">
        <f t="shared" si="5"/>
        <v>1.6332060450000001</v>
      </c>
      <c r="U5">
        <f t="shared" si="6"/>
        <v>0.33333333299999968</v>
      </c>
      <c r="V5">
        <f t="shared" si="7"/>
        <v>-3.2845691269999998E-2</v>
      </c>
      <c r="W5">
        <f t="shared" si="8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2"/>
        <v>2.6081601189999999</v>
      </c>
      <c r="Q6">
        <f t="shared" si="3"/>
        <v>0.5</v>
      </c>
      <c r="R6">
        <f t="shared" si="4"/>
        <v>9.0464299589999992</v>
      </c>
      <c r="S6">
        <f t="shared" si="5"/>
        <v>1.6999837209999999</v>
      </c>
      <c r="U6">
        <f t="shared" si="6"/>
        <v>0.5</v>
      </c>
      <c r="V6">
        <f t="shared" si="7"/>
        <v>-5.6652867789999999E-2</v>
      </c>
      <c r="W6">
        <f t="shared" si="8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2"/>
        <v>2.955404036</v>
      </c>
      <c r="Q7">
        <f t="shared" si="3"/>
        <v>0.66666666599999935</v>
      </c>
      <c r="R7">
        <f t="shared" si="4"/>
        <v>9.0864965649999991</v>
      </c>
      <c r="S7">
        <f t="shared" si="5"/>
        <v>1.8736056800000001</v>
      </c>
      <c r="U7">
        <f t="shared" si="6"/>
        <v>0.66666666599999935</v>
      </c>
      <c r="V7">
        <f t="shared" si="7"/>
        <v>-9.2363632570000007E-2</v>
      </c>
      <c r="W7">
        <f t="shared" si="8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2"/>
        <v>3.2492258120000002</v>
      </c>
      <c r="Q8">
        <f t="shared" si="3"/>
        <v>0.83333333299999968</v>
      </c>
      <c r="R8">
        <f t="shared" si="4"/>
        <v>9.1132076350000002</v>
      </c>
      <c r="S8">
        <f t="shared" si="5"/>
        <v>1.927027821</v>
      </c>
      <c r="U8">
        <f t="shared" si="6"/>
        <v>0.83333333299999968</v>
      </c>
      <c r="V8">
        <f t="shared" si="7"/>
        <v>-6.8556456050000006E-2</v>
      </c>
      <c r="W8">
        <f t="shared" si="8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2"/>
        <v>3.502980982</v>
      </c>
      <c r="Q9">
        <f t="shared" si="3"/>
        <v>0.99999999999999911</v>
      </c>
      <c r="R9">
        <f t="shared" si="4"/>
        <v>9.0597854939999998</v>
      </c>
      <c r="S9">
        <f t="shared" si="5"/>
        <v>2.0872942440000002</v>
      </c>
      <c r="U9">
        <f t="shared" si="6"/>
        <v>0.99999999999999911</v>
      </c>
      <c r="V9">
        <f t="shared" si="7"/>
        <v>-9.2363632570000007E-2</v>
      </c>
      <c r="W9">
        <f t="shared" si="8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2"/>
        <v>3.730025081</v>
      </c>
      <c r="Q10">
        <f t="shared" si="3"/>
        <v>1.1666666660000002</v>
      </c>
      <c r="R10">
        <f t="shared" si="4"/>
        <v>9.0464299589999992</v>
      </c>
      <c r="S10">
        <f t="shared" si="5"/>
        <v>2.167427456</v>
      </c>
      <c r="U10">
        <f t="shared" si="6"/>
        <v>1.1666666660000002</v>
      </c>
      <c r="V10">
        <f t="shared" si="7"/>
        <v>-4.4749279529999998E-2</v>
      </c>
      <c r="W10">
        <f t="shared" si="8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2"/>
        <v>3.8769359689999998</v>
      </c>
      <c r="Q11">
        <f t="shared" si="3"/>
        <v>1.3333333329999997</v>
      </c>
      <c r="R11">
        <f t="shared" si="4"/>
        <v>9.0197188879999999</v>
      </c>
      <c r="S11">
        <f t="shared" si="5"/>
        <v>2.167427456</v>
      </c>
      <c r="U11">
        <f t="shared" si="6"/>
        <v>1.3333333329999997</v>
      </c>
      <c r="V11">
        <f t="shared" si="7"/>
        <v>-9.0385147509999993E-3</v>
      </c>
      <c r="W11">
        <f t="shared" si="8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2"/>
        <v>4.0238468569999997</v>
      </c>
      <c r="Q12">
        <f t="shared" si="3"/>
        <v>1.4999999999999991</v>
      </c>
      <c r="R12">
        <f t="shared" si="4"/>
        <v>9.0864965649999991</v>
      </c>
      <c r="S12">
        <f t="shared" si="5"/>
        <v>2.2742717379999999</v>
      </c>
      <c r="U12">
        <f t="shared" si="6"/>
        <v>1.4999999999999991</v>
      </c>
      <c r="V12">
        <f t="shared" si="7"/>
        <v>-4.4749279529999998E-2</v>
      </c>
      <c r="W12">
        <f t="shared" si="8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2"/>
        <v>4.1306911389999996</v>
      </c>
      <c r="Q13">
        <f t="shared" si="3"/>
        <v>1.6666666660000002</v>
      </c>
      <c r="R13">
        <f t="shared" si="4"/>
        <v>9.0464299589999992</v>
      </c>
      <c r="S13">
        <f t="shared" si="5"/>
        <v>2.3009828080000001</v>
      </c>
      <c r="U13">
        <f t="shared" si="6"/>
        <v>1.6666666660000002</v>
      </c>
      <c r="V13">
        <f t="shared" si="7"/>
        <v>-0.11617080909999999</v>
      </c>
      <c r="W13">
        <f t="shared" si="8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2"/>
        <v>4.2642464909999998</v>
      </c>
      <c r="Q14">
        <f t="shared" si="3"/>
        <v>1.8333333329999997</v>
      </c>
      <c r="R14">
        <f t="shared" si="4"/>
        <v>9.0597854939999998</v>
      </c>
      <c r="S14">
        <f t="shared" si="5"/>
        <v>2.4746047670000002</v>
      </c>
      <c r="U14">
        <f t="shared" si="6"/>
        <v>1.8333333329999997</v>
      </c>
      <c r="V14">
        <f t="shared" si="7"/>
        <v>-0.1042672208</v>
      </c>
      <c r="W14">
        <f t="shared" si="8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2"/>
        <v>4.3310241679999999</v>
      </c>
      <c r="Q15">
        <f t="shared" si="3"/>
        <v>1.9999999999999991</v>
      </c>
      <c r="R15">
        <f t="shared" si="4"/>
        <v>9.0330744240000005</v>
      </c>
      <c r="S15">
        <f t="shared" si="5"/>
        <v>2.568093513</v>
      </c>
      <c r="U15">
        <f t="shared" si="6"/>
        <v>1.9999999999999991</v>
      </c>
      <c r="V15">
        <f t="shared" si="7"/>
        <v>-6.8556456050000006E-2</v>
      </c>
      <c r="W15">
        <f t="shared" si="8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2"/>
        <v>4.4111573789999996</v>
      </c>
      <c r="Q16">
        <f t="shared" si="3"/>
        <v>2.1666666660000002</v>
      </c>
      <c r="R16">
        <f t="shared" si="4"/>
        <v>9.0731410290000003</v>
      </c>
      <c r="S16">
        <f t="shared" si="5"/>
        <v>2.6348711900000001</v>
      </c>
      <c r="U16">
        <f t="shared" si="6"/>
        <v>2.1666666660000002</v>
      </c>
      <c r="V16">
        <f t="shared" si="7"/>
        <v>-9.2363632570000007E-2</v>
      </c>
      <c r="W16">
        <f t="shared" si="8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2"/>
        <v>4.4912905910000003</v>
      </c>
      <c r="Q17">
        <f t="shared" si="3"/>
        <v>2.3333333329999997</v>
      </c>
      <c r="R17">
        <f t="shared" si="4"/>
        <v>9.0739759069999995</v>
      </c>
      <c r="S17">
        <f t="shared" si="5"/>
        <v>2.7724897500000001</v>
      </c>
      <c r="U17">
        <f t="shared" si="6"/>
        <v>2.3333333329999997</v>
      </c>
      <c r="V17">
        <f t="shared" si="7"/>
        <v>-0.11617080909999999</v>
      </c>
      <c r="W17">
        <f t="shared" si="8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2"/>
        <v>4.5180016609999996</v>
      </c>
      <c r="Q18">
        <f t="shared" si="3"/>
        <v>2.4999999999999991</v>
      </c>
      <c r="R18">
        <f t="shared" si="4"/>
        <v>9.0889669889999993</v>
      </c>
      <c r="S18">
        <f t="shared" si="5"/>
        <v>2.8099674540000001</v>
      </c>
      <c r="U18">
        <f t="shared" si="6"/>
        <v>2.4999999999999991</v>
      </c>
      <c r="V18">
        <f t="shared" si="7"/>
        <v>-8.0460044310000006E-2</v>
      </c>
      <c r="W18">
        <f t="shared" si="8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2"/>
        <v>4.6382014790000001</v>
      </c>
      <c r="Q19">
        <f t="shared" si="3"/>
        <v>2.6666666660000002</v>
      </c>
      <c r="R19">
        <f t="shared" si="4"/>
        <v>9.0514892850000006</v>
      </c>
      <c r="S19">
        <f t="shared" si="5"/>
        <v>2.787480832</v>
      </c>
      <c r="U19">
        <f t="shared" si="6"/>
        <v>2.6666666660000002</v>
      </c>
      <c r="V19">
        <f t="shared" si="7"/>
        <v>-0.11617080909999999</v>
      </c>
      <c r="W19">
        <f t="shared" si="8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2"/>
        <v>4.6114904079999999</v>
      </c>
      <c r="Q20">
        <f t="shared" si="3"/>
        <v>2.8333333329999997</v>
      </c>
      <c r="R20">
        <f t="shared" si="4"/>
        <v>9.0664803670000005</v>
      </c>
      <c r="S20">
        <f t="shared" si="5"/>
        <v>2.8024719130000002</v>
      </c>
      <c r="U20">
        <f t="shared" si="6"/>
        <v>2.8333333329999997</v>
      </c>
      <c r="V20">
        <f t="shared" si="7"/>
        <v>-3.2845691269999998E-2</v>
      </c>
      <c r="W20">
        <f t="shared" si="8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2"/>
        <v>4.7183346899999998</v>
      </c>
      <c r="Q21">
        <f t="shared" si="3"/>
        <v>3.0000000029999994</v>
      </c>
      <c r="R21">
        <f t="shared" si="4"/>
        <v>9.0439937449999999</v>
      </c>
      <c r="S21">
        <f t="shared" si="5"/>
        <v>2.9373916470000001</v>
      </c>
      <c r="U21">
        <f t="shared" si="6"/>
        <v>3.0000000029999994</v>
      </c>
      <c r="V21">
        <f t="shared" si="7"/>
        <v>-0.11617080909999999</v>
      </c>
      <c r="W21">
        <f t="shared" si="8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2"/>
        <v>4.7717568310000003</v>
      </c>
      <c r="Q22">
        <f t="shared" si="3"/>
        <v>3.166666663</v>
      </c>
      <c r="R22">
        <f t="shared" si="4"/>
        <v>9.0439937449999999</v>
      </c>
      <c r="S22">
        <f t="shared" si="5"/>
        <v>3.0198425950000001</v>
      </c>
      <c r="U22">
        <f t="shared" si="6"/>
        <v>3.166666663</v>
      </c>
      <c r="V22">
        <f t="shared" si="7"/>
        <v>-4.4749279529999998E-2</v>
      </c>
      <c r="W22">
        <f t="shared" si="8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2"/>
        <v>4.8251789719999998</v>
      </c>
      <c r="Q23">
        <f t="shared" si="3"/>
        <v>3.3333333329999997</v>
      </c>
      <c r="R23">
        <f t="shared" si="4"/>
        <v>9.0739759069999995</v>
      </c>
      <c r="S23">
        <f t="shared" si="5"/>
        <v>2.9598782689999998</v>
      </c>
      <c r="U23">
        <f t="shared" si="6"/>
        <v>3.3333333329999997</v>
      </c>
      <c r="V23">
        <f t="shared" si="7"/>
        <v>-5.6652867789999999E-2</v>
      </c>
      <c r="W23">
        <f t="shared" si="8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2"/>
        <v>4.9186677190000001</v>
      </c>
      <c r="Q24">
        <f t="shared" si="3"/>
        <v>3.5000000029999994</v>
      </c>
      <c r="R24">
        <f t="shared" si="4"/>
        <v>9.0514892850000006</v>
      </c>
      <c r="S24">
        <f t="shared" si="5"/>
        <v>3.0348336759999999</v>
      </c>
      <c r="U24">
        <f t="shared" si="6"/>
        <v>3.5000000029999994</v>
      </c>
      <c r="V24">
        <f t="shared" si="7"/>
        <v>-0.11617080909999999</v>
      </c>
      <c r="W24">
        <f t="shared" si="8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2"/>
        <v>4.958734325</v>
      </c>
      <c r="Q25">
        <f t="shared" si="3"/>
        <v>3.666666663</v>
      </c>
      <c r="R25">
        <f t="shared" si="4"/>
        <v>9.0364982040000008</v>
      </c>
      <c r="S25">
        <f t="shared" si="5"/>
        <v>3.0798069199999998</v>
      </c>
      <c r="U25">
        <f t="shared" si="6"/>
        <v>3.666666663</v>
      </c>
      <c r="V25">
        <f t="shared" si="7"/>
        <v>-6.8556456050000006E-2</v>
      </c>
      <c r="W25">
        <f t="shared" si="8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2"/>
        <v>5.0522230720000003</v>
      </c>
      <c r="Q26">
        <f t="shared" si="3"/>
        <v>3.8333333329999997</v>
      </c>
      <c r="R26">
        <f t="shared" si="4"/>
        <v>9.0814714480000003</v>
      </c>
      <c r="S26">
        <f t="shared" si="5"/>
        <v>3.1322757060000002</v>
      </c>
      <c r="U26">
        <f t="shared" si="6"/>
        <v>3.8333333329999997</v>
      </c>
      <c r="V26">
        <f t="shared" si="7"/>
        <v>-9.2363632570000007E-2</v>
      </c>
      <c r="W26">
        <f t="shared" si="8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2"/>
        <v>5.1056452129999998</v>
      </c>
      <c r="Q27">
        <f t="shared" si="3"/>
        <v>4.0000000029999994</v>
      </c>
      <c r="R27">
        <f t="shared" si="4"/>
        <v>9.0589848259999997</v>
      </c>
      <c r="S27">
        <f t="shared" si="5"/>
        <v>3.2147266540000001</v>
      </c>
      <c r="U27">
        <f t="shared" si="6"/>
        <v>4.0000000029999994</v>
      </c>
      <c r="V27">
        <f t="shared" si="7"/>
        <v>-9.2363632570000007E-2</v>
      </c>
      <c r="W27">
        <f t="shared" si="8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2"/>
        <v>5.1056452129999998</v>
      </c>
      <c r="Q28">
        <f t="shared" si="3"/>
        <v>4.166666663</v>
      </c>
      <c r="R28">
        <f t="shared" si="4"/>
        <v>9.0814714480000003</v>
      </c>
      <c r="S28">
        <f t="shared" si="5"/>
        <v>3.2971776020000001</v>
      </c>
      <c r="U28">
        <f t="shared" si="6"/>
        <v>4.166666663</v>
      </c>
      <c r="V28">
        <f t="shared" si="7"/>
        <v>-0.11617080909999999</v>
      </c>
      <c r="W28">
        <f t="shared" si="8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2"/>
        <v>5.1590673540000003</v>
      </c>
      <c r="Q29">
        <f t="shared" si="3"/>
        <v>4.3333333329999997</v>
      </c>
      <c r="R29">
        <f t="shared" si="4"/>
        <v>9.0889669889999993</v>
      </c>
      <c r="S29">
        <f t="shared" si="5"/>
        <v>3.3346553050000001</v>
      </c>
      <c r="U29">
        <f t="shared" si="6"/>
        <v>4.3333333329999997</v>
      </c>
      <c r="V29">
        <f t="shared" si="7"/>
        <v>-4.4749279529999998E-2</v>
      </c>
      <c r="W29">
        <f t="shared" si="8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2"/>
        <v>5.1857784240000004</v>
      </c>
      <c r="Q30">
        <f t="shared" si="3"/>
        <v>4.5000000029999994</v>
      </c>
      <c r="R30">
        <f t="shared" si="4"/>
        <v>9.0664803670000005</v>
      </c>
      <c r="S30">
        <f t="shared" si="5"/>
        <v>3.3346553050000001</v>
      </c>
      <c r="U30">
        <f t="shared" si="6"/>
        <v>4.5000000029999994</v>
      </c>
      <c r="V30">
        <f t="shared" si="7"/>
        <v>-6.8556456050000006E-2</v>
      </c>
      <c r="W30">
        <f t="shared" si="8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2"/>
        <v>5.2792671709999999</v>
      </c>
      <c r="Q31">
        <f t="shared" si="3"/>
        <v>4.666666663</v>
      </c>
      <c r="R31">
        <f t="shared" si="4"/>
        <v>9.0814714480000003</v>
      </c>
      <c r="S31">
        <f t="shared" si="5"/>
        <v>3.3946196309999999</v>
      </c>
      <c r="U31">
        <f t="shared" si="6"/>
        <v>4.666666663</v>
      </c>
      <c r="V31">
        <f t="shared" si="7"/>
        <v>-5.6652867789999999E-2</v>
      </c>
      <c r="W31">
        <f t="shared" si="8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2"/>
        <v>5.3059782420000001</v>
      </c>
      <c r="Q32">
        <f t="shared" si="3"/>
        <v>4.8333333329999997</v>
      </c>
      <c r="R32">
        <f t="shared" si="4"/>
        <v>9.029002663</v>
      </c>
      <c r="S32">
        <f t="shared" si="5"/>
        <v>3.4845661200000002</v>
      </c>
      <c r="U32">
        <f t="shared" si="6"/>
        <v>4.8333333329999997</v>
      </c>
      <c r="V32">
        <f t="shared" si="7"/>
        <v>-4.4749279529999998E-2</v>
      </c>
      <c r="W32">
        <f t="shared" si="8"/>
        <v>2.290152634</v>
      </c>
    </row>
    <row r="33" spans="1:32" x14ac:dyDescent="0.2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2"/>
        <v>5.3594003829999997</v>
      </c>
      <c r="Q33">
        <f t="shared" si="3"/>
        <v>5.0000000029999994</v>
      </c>
      <c r="R33">
        <f t="shared" si="4"/>
        <v>9.0589848259999997</v>
      </c>
      <c r="S33">
        <f t="shared" si="5"/>
        <v>3.5595215269999998</v>
      </c>
      <c r="U33">
        <f t="shared" si="6"/>
        <v>5.0000000029999994</v>
      </c>
      <c r="V33">
        <f t="shared" si="7"/>
        <v>-4.4749279529999998E-2</v>
      </c>
      <c r="W33">
        <f t="shared" si="8"/>
        <v>2.278249046</v>
      </c>
    </row>
    <row r="34" spans="1:32" x14ac:dyDescent="0.2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2"/>
        <v>5.3861114529999998</v>
      </c>
      <c r="Q34">
        <f t="shared" si="3"/>
        <v>5.166666663</v>
      </c>
      <c r="R34">
        <f t="shared" si="4"/>
        <v>9.0589848259999997</v>
      </c>
      <c r="S34">
        <f t="shared" si="5"/>
        <v>3.6119903120000001</v>
      </c>
      <c r="U34">
        <f t="shared" si="6"/>
        <v>5.166666663</v>
      </c>
      <c r="V34">
        <f t="shared" si="7"/>
        <v>-8.0460044310000006E-2</v>
      </c>
      <c r="W34">
        <f t="shared" si="8"/>
        <v>2.3139598110000001</v>
      </c>
    </row>
    <row r="35" spans="1:32" x14ac:dyDescent="0.2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2"/>
        <v>5.3994669890000004</v>
      </c>
      <c r="Q35">
        <f t="shared" si="3"/>
        <v>5.3333333329999997</v>
      </c>
      <c r="R35">
        <f t="shared" si="4"/>
        <v>9.0739759069999995</v>
      </c>
      <c r="S35">
        <f t="shared" si="5"/>
        <v>3.6944412610000001</v>
      </c>
      <c r="U35">
        <f t="shared" si="6"/>
        <v>5.3333333329999997</v>
      </c>
      <c r="V35">
        <f t="shared" si="7"/>
        <v>-0.11617080909999999</v>
      </c>
      <c r="W35">
        <f t="shared" si="8"/>
        <v>2.3258633990000002</v>
      </c>
    </row>
    <row r="36" spans="1:32" x14ac:dyDescent="0.2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2"/>
        <v>5.3994669890000004</v>
      </c>
      <c r="Q36">
        <f t="shared" si="3"/>
        <v>5.5000000029999994</v>
      </c>
      <c r="R36">
        <f t="shared" si="4"/>
        <v>9.0664803670000005</v>
      </c>
      <c r="S36">
        <f t="shared" si="5"/>
        <v>3.6569635570000001</v>
      </c>
      <c r="U36">
        <f t="shared" si="6"/>
        <v>5.5000000029999994</v>
      </c>
      <c r="V36">
        <f t="shared" si="7"/>
        <v>-8.0460044310000006E-2</v>
      </c>
      <c r="W36">
        <f t="shared" si="8"/>
        <v>2.3377669870000002</v>
      </c>
    </row>
    <row r="37" spans="1:32" x14ac:dyDescent="0.2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2"/>
        <v>5.45288913</v>
      </c>
      <c r="Q37">
        <f t="shared" si="3"/>
        <v>5.666666663</v>
      </c>
      <c r="R37">
        <f t="shared" si="4"/>
        <v>9.0814714480000003</v>
      </c>
      <c r="S37">
        <f t="shared" si="5"/>
        <v>3.6569635570000001</v>
      </c>
      <c r="U37">
        <f t="shared" si="6"/>
        <v>5.666666663</v>
      </c>
      <c r="V37">
        <f t="shared" si="7"/>
        <v>-5.6652867789999999E-2</v>
      </c>
      <c r="W37">
        <f t="shared" si="8"/>
        <v>2.3496705759999998</v>
      </c>
      <c r="Y37" t="s">
        <v>40</v>
      </c>
      <c r="Z37" s="1">
        <f>AE44</f>
        <v>30</v>
      </c>
      <c r="AA37">
        <f>AE44</f>
        <v>30</v>
      </c>
      <c r="AB37" t="s">
        <v>41</v>
      </c>
    </row>
    <row r="38" spans="1:32" x14ac:dyDescent="0.2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2"/>
        <v>5.4796002000000001</v>
      </c>
      <c r="Q38">
        <f t="shared" si="3"/>
        <v>5.8333333329999997</v>
      </c>
      <c r="R38">
        <f t="shared" si="4"/>
        <v>9.0739759069999995</v>
      </c>
      <c r="S38">
        <f t="shared" si="5"/>
        <v>3.7169278829999999</v>
      </c>
      <c r="U38">
        <f t="shared" si="6"/>
        <v>5.8333333329999997</v>
      </c>
      <c r="V38">
        <f t="shared" si="7"/>
        <v>-2.0942103010000001E-2</v>
      </c>
      <c r="W38">
        <f t="shared" si="8"/>
        <v>2.3615741639999999</v>
      </c>
      <c r="Y38" t="s">
        <v>37</v>
      </c>
      <c r="Z38" s="1">
        <f>AD45</f>
        <v>2.0000000000000018E-2</v>
      </c>
      <c r="AA38">
        <f>AD45</f>
        <v>2.0000000000000018E-2</v>
      </c>
      <c r="AB38" t="s">
        <v>57</v>
      </c>
      <c r="AC38" t="s">
        <v>32</v>
      </c>
      <c r="AD38" t="s">
        <v>38</v>
      </c>
      <c r="AE38" t="s">
        <v>39</v>
      </c>
    </row>
    <row r="39" spans="1:32" x14ac:dyDescent="0.2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2"/>
        <v>5.4395335940000002</v>
      </c>
      <c r="Q39">
        <f t="shared" si="3"/>
        <v>6.0000000029999994</v>
      </c>
      <c r="R39">
        <f t="shared" si="4"/>
        <v>8.9990205000000003</v>
      </c>
      <c r="S39">
        <f t="shared" si="5"/>
        <v>3.6944412610000001</v>
      </c>
      <c r="U39">
        <f t="shared" si="6"/>
        <v>6.0000000029999994</v>
      </c>
      <c r="V39">
        <f t="shared" si="7"/>
        <v>-3.2845691269999998E-2</v>
      </c>
      <c r="W39">
        <f t="shared" si="8"/>
        <v>2.397284929</v>
      </c>
      <c r="Y39" t="s">
        <v>17</v>
      </c>
      <c r="Z39" s="1">
        <f>AC44</f>
        <v>20</v>
      </c>
      <c r="AA39">
        <f>AC44</f>
        <v>20</v>
      </c>
      <c r="AB39" t="s">
        <v>30</v>
      </c>
      <c r="AF39" t="s">
        <v>54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2"/>
        <v>5.4796002000000001</v>
      </c>
      <c r="Q40">
        <f t="shared" si="3"/>
        <v>6.166666663</v>
      </c>
      <c r="R40">
        <f t="shared" si="4"/>
        <v>9.0814714480000003</v>
      </c>
      <c r="S40">
        <f t="shared" si="5"/>
        <v>3.7619011269999998</v>
      </c>
      <c r="U40">
        <f t="shared" si="6"/>
        <v>6.166666663</v>
      </c>
      <c r="V40">
        <f t="shared" si="7"/>
        <v>-6.8556456050000006E-2</v>
      </c>
      <c r="W40">
        <f t="shared" si="8"/>
        <v>2.3853813399999999</v>
      </c>
      <c r="Z40" t="s">
        <v>6</v>
      </c>
      <c r="AA40" t="s">
        <v>25</v>
      </c>
      <c r="AB40" t="s">
        <v>26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2"/>
        <v>5.4662446649999996</v>
      </c>
      <c r="Q41">
        <f t="shared" si="3"/>
        <v>6.3333333329999997</v>
      </c>
      <c r="R41">
        <f t="shared" si="4"/>
        <v>9.0664803670000005</v>
      </c>
      <c r="S41">
        <f t="shared" si="5"/>
        <v>3.821865453</v>
      </c>
      <c r="U41">
        <f t="shared" si="6"/>
        <v>6.3333333329999997</v>
      </c>
      <c r="V41">
        <f t="shared" si="7"/>
        <v>-9.2363632570000007E-2</v>
      </c>
      <c r="W41">
        <f t="shared" si="8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2"/>
        <v>5.4662446649999996</v>
      </c>
      <c r="Q42">
        <f t="shared" si="3"/>
        <v>6.5000000029999994</v>
      </c>
      <c r="R42">
        <f t="shared" si="4"/>
        <v>9.0814714480000003</v>
      </c>
      <c r="S42">
        <f t="shared" si="5"/>
        <v>3.829360994</v>
      </c>
      <c r="U42">
        <f t="shared" si="6"/>
        <v>6.5000000029999994</v>
      </c>
      <c r="V42">
        <f t="shared" si="7"/>
        <v>-9.2363632570000007E-2</v>
      </c>
      <c r="W42">
        <f t="shared" si="8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2"/>
        <v>5.4662446649999996</v>
      </c>
      <c r="Q43">
        <f t="shared" si="3"/>
        <v>6.666666663</v>
      </c>
      <c r="R43">
        <f t="shared" si="4"/>
        <v>9.0889669889999993</v>
      </c>
      <c r="S43">
        <f t="shared" si="5"/>
        <v>3.8518476160000001</v>
      </c>
      <c r="U43">
        <f t="shared" si="6"/>
        <v>6.666666663</v>
      </c>
      <c r="V43">
        <f t="shared" si="7"/>
        <v>-9.2363632570000007E-2</v>
      </c>
      <c r="W43">
        <f t="shared" si="8"/>
        <v>2.4568028700000002</v>
      </c>
      <c r="Y43" t="s">
        <v>15</v>
      </c>
      <c r="Z43">
        <v>0</v>
      </c>
    </row>
    <row r="44" spans="1:32" ht="14.45" x14ac:dyDescent="0.3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2"/>
        <v>5.4929557349999998</v>
      </c>
      <c r="Q44">
        <f t="shared" si="3"/>
        <v>6.8333333329999997</v>
      </c>
      <c r="R44">
        <f t="shared" si="4"/>
        <v>9.132917269</v>
      </c>
      <c r="S44">
        <f t="shared" si="5"/>
        <v>3.8733298729999999</v>
      </c>
      <c r="U44">
        <f t="shared" si="6"/>
        <v>6.8333333329999997</v>
      </c>
      <c r="V44">
        <f t="shared" si="7"/>
        <v>-5.6652867789999999E-2</v>
      </c>
      <c r="W44">
        <f t="shared" si="8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51</v>
      </c>
      <c r="AE44">
        <v>30</v>
      </c>
    </row>
    <row r="45" spans="1:32" ht="14.45" x14ac:dyDescent="0.3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2"/>
        <v>5.5160250529999999</v>
      </c>
      <c r="Q45">
        <f t="shared" si="3"/>
        <v>7.0000000029999994</v>
      </c>
      <c r="R45">
        <f t="shared" si="4"/>
        <v>9.0853029159999998</v>
      </c>
      <c r="S45">
        <f t="shared" si="5"/>
        <v>3.8852334609999999</v>
      </c>
      <c r="U45">
        <f t="shared" si="6"/>
        <v>7.0000000029999994</v>
      </c>
      <c r="V45">
        <f t="shared" si="7"/>
        <v>-5.6652867789999999E-2</v>
      </c>
      <c r="W45">
        <f t="shared" si="8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2.0000000000000018E-2</v>
      </c>
    </row>
    <row r="46" spans="1:32" ht="14.45" x14ac:dyDescent="0.3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2"/>
        <v>5.551735817</v>
      </c>
      <c r="Q46">
        <f t="shared" si="3"/>
        <v>7.166666663</v>
      </c>
      <c r="R46">
        <f t="shared" si="4"/>
        <v>9.0376885629999997</v>
      </c>
      <c r="S46">
        <f t="shared" si="5"/>
        <v>3.9923657549999998</v>
      </c>
      <c r="U46">
        <f t="shared" si="6"/>
        <v>7.166666663</v>
      </c>
      <c r="V46">
        <f t="shared" si="7"/>
        <v>-4.4749279529999998E-2</v>
      </c>
      <c r="W46">
        <f t="shared" si="8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ht="14.45" x14ac:dyDescent="0.3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1">
        <f>AC50</f>
        <v>2</v>
      </c>
      <c r="AA52" t="s">
        <v>27</v>
      </c>
      <c r="AB52">
        <f>AB50*Z43+AB51</f>
        <v>1.8131473530779085</v>
      </c>
    </row>
    <row r="53" spans="13:73" x14ac:dyDescent="0.25">
      <c r="Y53" t="s">
        <v>11</v>
      </c>
      <c r="Z53" s="1">
        <f>AD50</f>
        <v>7</v>
      </c>
      <c r="AA53" t="s">
        <v>28</v>
      </c>
      <c r="AB53">
        <f>AB50*Z47+AB51</f>
        <v>6.4807323280245477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1.6344228762208717</v>
      </c>
      <c r="S56">
        <f>$Z$52+(-$Z$38*$Z$49*$Z$49/(2*$Z$39)+ $Z$53-$Z$52)/$Z$49*$Z$45+$Z$38/(2*$Z$39)*$Z$45*$Z$45+SUMPRODUCT($Z$58:$Z$82,$AB$58:$AB$82,AD$58:AD$82)</f>
        <v>1.3373709405082583</v>
      </c>
      <c r="W56">
        <f>$Z$52+(-$Z$38*$Z$49*$Z$49/(2*$Z$39)+ $Z$53-$Z$52)/$Z$49*$Z$44+$Z$38/(2*$Z$39)*$Z$44*$Z$44+SUMPRODUCT($Z$58:$Z$82,$AA$58:$AA$82,AD$58:AD$82)</f>
        <v>1.3202992023391311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1.777785404767088</v>
      </c>
      <c r="S57">
        <f>$Z$52+(-$Z$38*$Z$49*$Z$49/(2*$Z$39)+ $Z$53-$Z$52)/$Z$49*$Z$45+$Z$38/(2*$Z$39)*$Z$45*$Z$45+SUMPRODUCT($Z$58:$Z$82,$AB$58:$AB$82,AE$58:AE$82)</f>
        <v>1.3833675782531039</v>
      </c>
      <c r="W57">
        <f>$Z$52+(-$Z$38*$Z$49*$Z$49/(2*$Z$39)+ $Z$53-$Z$52)/$Z$49*$Z$44+$Z$38/(2*$Z$39)*$Z$44*$Z$44+SUMPRODUCT($Z$58:$Z$82,$AA$58:$AA$82,AE$58:AE$82)</f>
        <v>1.4175536068027401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2.3496782597586492</v>
      </c>
      <c r="S58">
        <f>$Z$52+(-$Z$38*$Z$49*$Z$49/(2*$Z$39)+ $Z$53-$Z$52)/$Z$49*$Z$45+$Z$38/(2*$Z$39)*$Z$45*$Z$45+SUMPRODUCT($Z$58:$Z$82,$AB$58:$AB$82,AF$58:AF$82)</f>
        <v>1.3931083615129767</v>
      </c>
      <c r="W58">
        <f>$Z$52+(-$Z$38*$Z$49*$Z$49/(2*$Z$39)+ $Z$53-$Z$52)/$Z$49*$Z$44+$Z$38/(2*$Z$39)*$Z$44*$Z$44+SUMPRODUCT($Z$58:$Z$82,$AA$58:$AA$82,AF$58:AF$82)</f>
        <v>1.5438507561620713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-3.8733524038735485</v>
      </c>
      <c r="AA58">
        <f t="shared" ref="AA58:AA82" si="9">SIN(Y58*PI()*$Z$44/$Z$49)</f>
        <v>0.41678186049529042</v>
      </c>
      <c r="AB58">
        <f t="shared" ref="AB58:AB82" si="10">SIN(Y58*PI()*$Z$45/$Z$49)</f>
        <v>0.999863304992469</v>
      </c>
      <c r="AC58">
        <f t="shared" ref="AC58:AC82" si="11">SIN(Y58*PI()*$Z$46/$Z$49)</f>
        <v>0.63996854050331642</v>
      </c>
      <c r="AD58">
        <f t="shared" ref="AD58:AD82" si="12">EXP(-(($Y58*PI()/$Z$49)^2)*$Z$39*AD$56)</f>
        <v>1</v>
      </c>
      <c r="AE58">
        <f t="shared" ref="AE58:AN67" si="13">EXP(-(($Y58*PI()/$Z$49)^2)*$Z$39*AE$56)</f>
        <v>0.94334375273029225</v>
      </c>
      <c r="AF58">
        <f t="shared" si="13"/>
        <v>0.88989743550385336</v>
      </c>
      <c r="AG58">
        <f t="shared" si="13"/>
        <v>0.83947918605949456</v>
      </c>
      <c r="AH58">
        <f t="shared" si="13"/>
        <v>0.79191744571633493</v>
      </c>
      <c r="AI58">
        <f t="shared" si="13"/>
        <v>0.74705037483320635</v>
      </c>
      <c r="AJ58">
        <f t="shared" si="13"/>
        <v>0.70472530382711174</v>
      </c>
      <c r="AK58">
        <f t="shared" si="13"/>
        <v>0.66479821275626261</v>
      </c>
      <c r="AL58">
        <f t="shared" si="13"/>
        <v>0.62713324061042042</v>
      </c>
      <c r="AM58">
        <f t="shared" si="13"/>
        <v>0.59160222445231381</v>
      </c>
      <c r="AN58">
        <f t="shared" si="13"/>
        <v>0.55808426253843402</v>
      </c>
      <c r="AO58">
        <f t="shared" ref="AO58:AX67" si="14">EXP(-(($Y58*PI()/$Z$49)^2)*$Z$39*AO$56)</f>
        <v>0.52646530237848899</v>
      </c>
      <c r="AP58">
        <f t="shared" si="14"/>
        <v>0.49663775385421483</v>
      </c>
      <c r="AQ58">
        <f t="shared" si="14"/>
        <v>0.46850012246837791</v>
      </c>
      <c r="AR58">
        <f t="shared" si="14"/>
        <v>0.44195666352925961</v>
      </c>
      <c r="AS58">
        <f t="shared" si="14"/>
        <v>0.41691705737195189</v>
      </c>
      <c r="AT58">
        <f t="shared" si="14"/>
        <v>0.39329610147852745</v>
      </c>
      <c r="AU58">
        <f t="shared" si="14"/>
        <v>0.37101342017311278</v>
      </c>
      <c r="AV58">
        <f t="shared" si="14"/>
        <v>0.34999319160948839</v>
      </c>
      <c r="AW58">
        <f t="shared" si="14"/>
        <v>0.33016389149618641</v>
      </c>
      <c r="AX58">
        <f t="shared" si="14"/>
        <v>0.31145804398407401</v>
      </c>
      <c r="AY58">
        <f t="shared" ref="AY58:BH67" si="15">EXP(-(($Y58*PI()/$Z$49)^2)*$Z$39*AY$56)</f>
        <v>0.29381199961869803</v>
      </c>
      <c r="AZ58">
        <f t="shared" si="15"/>
        <v>0.27716571489945385</v>
      </c>
      <c r="BA58">
        <f t="shared" si="15"/>
        <v>0.26146254525543272</v>
      </c>
      <c r="BB58">
        <f t="shared" si="15"/>
        <v>0.24664905829441716</v>
      </c>
      <c r="BC58">
        <f t="shared" si="15"/>
        <v>0.23267484874739144</v>
      </c>
      <c r="BD58">
        <f t="shared" si="15"/>
        <v>0.21949236467607441</v>
      </c>
      <c r="BE58">
        <f t="shared" si="15"/>
        <v>0.20705675069933815</v>
      </c>
      <c r="BF58">
        <f t="shared" si="15"/>
        <v>0.1953256926429762</v>
      </c>
      <c r="BG58">
        <f t="shared" si="15"/>
        <v>0.18425927164454473</v>
      </c>
      <c r="BH58">
        <f t="shared" si="15"/>
        <v>0.17381983254520408</v>
      </c>
      <c r="BI58">
        <f t="shared" ref="BI58:BU73" si="16">EXP(-(($Y58*PI()/$Z$49)^2)*$Z$39*BI$56)</f>
        <v>0.16397185347643267</v>
      </c>
      <c r="BJ58">
        <f t="shared" si="16"/>
        <v>0.15468182338407771</v>
      </c>
      <c r="BK58">
        <f t="shared" si="16"/>
        <v>0.14591813154604558</v>
      </c>
      <c r="BL58">
        <f t="shared" si="16"/>
        <v>0.13765095809306241</v>
      </c>
      <c r="BM58">
        <f t="shared" si="16"/>
        <v>0.12985217119266407</v>
      </c>
      <c r="BN58">
        <f t="shared" si="16"/>
        <v>0.12249523430159656</v>
      </c>
      <c r="BO58">
        <f t="shared" si="16"/>
        <v>0.11555511426027361</v>
      </c>
      <c r="BP58">
        <f t="shared" si="16"/>
        <v>0.10900819498087577</v>
      </c>
      <c r="BQ58">
        <f t="shared" si="16"/>
        <v>0.10283219958767137</v>
      </c>
      <c r="BR58">
        <f t="shared" si="16"/>
        <v>9.7006113264226382E-2</v>
      </c>
      <c r="BS58">
        <f t="shared" si="16"/>
        <v>9.1510110796360275E-2</v>
      </c>
      <c r="BT58">
        <f t="shared" si="16"/>
        <v>8.6325491210565861E-2</v>
      </c>
      <c r="BU58">
        <f t="shared" si="16"/>
        <v>8.1434613005847908E-2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2.8238883425615398</v>
      </c>
      <c r="S59">
        <f>$Z$52+(-$Z$38*$Z$49*$Z$49/(2*$Z$39)+ $Z$53-$Z$52)/$Z$49*$Z$45+$Z$38/(2*$Z$39)*$Z$45*$Z$45+SUMPRODUCT($Z$58:$Z$82,$AB$58:$AB$82,AG$58:AG$82)</f>
        <v>1.4384671785950958</v>
      </c>
      <c r="W59">
        <f>$Z$52+(-$Z$38*$Z$49*$Z$49/(2*$Z$39)+ $Z$53-$Z$52)/$Z$49*$Z$44+$Z$38/(2*$Z$39)*$Z$44*$Z$44+SUMPRODUCT($Z$58:$Z$82,$AA$58:$AA$82,AG$58:AG$82)</f>
        <v>1.6160537347538921</v>
      </c>
      <c r="Y59">
        <v>2</v>
      </c>
      <c r="Z59" s="3">
        <f t="shared" ref="Z59:Z82" si="17">-(2*(-(-1+(-1)^Y59)*$Z$49*$Z$49*$Z$38+Y59*Y59*PI()*PI()*($Z$52+((-1)^(1+Y59))*($Z$53-$Z$51)-$Z$51)*$Z$37+((-1)^Y59)*$Z$49*Y59*Y59*PI()*PI()*$Z$50*$Z$37))/(Y59*Y59*Y59*PI()*PI()*PI()*$Z$37)</f>
        <v>1.432029189330176</v>
      </c>
      <c r="AA59">
        <f t="shared" si="9"/>
        <v>0.75771486976033475</v>
      </c>
      <c r="AB59">
        <f t="shared" si="10"/>
        <v>-3.3063369317308182E-2</v>
      </c>
      <c r="AC59">
        <f t="shared" si="11"/>
        <v>-0.98350507487238226</v>
      </c>
      <c r="AD59">
        <f t="shared" si="12"/>
        <v>1</v>
      </c>
      <c r="AE59">
        <f t="shared" si="13"/>
        <v>0.79191744627059402</v>
      </c>
      <c r="AF59">
        <f t="shared" si="13"/>
        <v>0.6271332408298842</v>
      </c>
      <c r="AG59">
        <f t="shared" si="13"/>
        <v>0.49663775385421466</v>
      </c>
      <c r="AH59">
        <f t="shared" si="13"/>
        <v>0.39329610175379354</v>
      </c>
      <c r="AI59">
        <f t="shared" si="13"/>
        <v>0.31145804409306793</v>
      </c>
      <c r="AJ59">
        <f t="shared" si="13"/>
        <v>0.24664905855335986</v>
      </c>
      <c r="AK59">
        <f t="shared" si="13"/>
        <v>0.19532569257462243</v>
      </c>
      <c r="AL59">
        <f t="shared" si="13"/>
        <v>0.15468182343820822</v>
      </c>
      <c r="AM59">
        <f t="shared" si="13"/>
        <v>0.12249523443019732</v>
      </c>
      <c r="AN59">
        <f t="shared" si="13"/>
        <v>9.700611323027937E-2</v>
      </c>
      <c r="AO59">
        <f t="shared" si="14"/>
        <v>7.6820833354425966E-2</v>
      </c>
      <c r="AP59">
        <f t="shared" si="14"/>
        <v>6.0835758085258658E-2</v>
      </c>
      <c r="AQ59">
        <f t="shared" si="14"/>
        <v>4.8176898184813563E-2</v>
      </c>
      <c r="AR59">
        <f t="shared" si="14"/>
        <v>3.8152126126351049E-2</v>
      </c>
      <c r="AS59">
        <f t="shared" si="14"/>
        <v>3.0213334249481239E-2</v>
      </c>
      <c r="AT59">
        <f t="shared" si="14"/>
        <v>2.3926466502169001E-2</v>
      </c>
      <c r="AU59">
        <f t="shared" si="14"/>
        <v>1.8947786224153686E-2</v>
      </c>
      <c r="AV59">
        <f t="shared" si="14"/>
        <v>1.5005082395097137E-2</v>
      </c>
      <c r="AW59">
        <f t="shared" si="14"/>
        <v>1.1882786631205499E-2</v>
      </c>
      <c r="AX59">
        <f t="shared" si="14"/>
        <v>9.4101859908735166E-3</v>
      </c>
      <c r="AY59">
        <f t="shared" si="15"/>
        <v>7.4520904170984614E-3</v>
      </c>
      <c r="AZ59">
        <f t="shared" si="15"/>
        <v>5.9014404620507891E-3</v>
      </c>
      <c r="BA59">
        <f t="shared" si="15"/>
        <v>4.6734536338578214E-3</v>
      </c>
      <c r="BB59">
        <f t="shared" si="15"/>
        <v>3.7009894462662978E-3</v>
      </c>
      <c r="BC59">
        <f t="shared" si="15"/>
        <v>2.9308781355772829E-3</v>
      </c>
      <c r="BD59">
        <f t="shared" si="15"/>
        <v>2.3210135154609658E-3</v>
      </c>
      <c r="BE59">
        <f t="shared" si="15"/>
        <v>1.8380510856318478E-3</v>
      </c>
      <c r="BF59">
        <f t="shared" si="15"/>
        <v>1.4555847340735303E-3</v>
      </c>
      <c r="BG59">
        <f t="shared" si="15"/>
        <v>1.1527029389838087E-3</v>
      </c>
      <c r="BH59">
        <f t="shared" si="15"/>
        <v>9.1284556263750171E-4</v>
      </c>
      <c r="BI59">
        <f t="shared" si="16"/>
        <v>7.228983328747624E-4</v>
      </c>
      <c r="BJ59">
        <f t="shared" si="16"/>
        <v>5.7247579847807058E-4</v>
      </c>
      <c r="BK59">
        <f t="shared" si="16"/>
        <v>4.5335356984407572E-4</v>
      </c>
      <c r="BL59">
        <f t="shared" si="16"/>
        <v>3.5901860430387843E-4</v>
      </c>
      <c r="BM59">
        <f t="shared" si="16"/>
        <v>2.8431309469204702E-4</v>
      </c>
      <c r="BN59">
        <f t="shared" si="16"/>
        <v>2.251524986291514E-4</v>
      </c>
      <c r="BO59">
        <f t="shared" si="16"/>
        <v>1.7830219323335312E-4</v>
      </c>
      <c r="BP59">
        <f t="shared" si="16"/>
        <v>1.4120061673919887E-4</v>
      </c>
      <c r="BQ59">
        <f t="shared" si="16"/>
        <v>1.118192311938459E-4</v>
      </c>
      <c r="BR59">
        <f t="shared" si="16"/>
        <v>8.8551600754692642E-5</v>
      </c>
      <c r="BS59">
        <f t="shared" si="16"/>
        <v>7.0125557140185559E-5</v>
      </c>
      <c r="BT59">
        <f t="shared" si="16"/>
        <v>5.5533651817816761E-5</v>
      </c>
      <c r="BU59">
        <f t="shared" si="16"/>
        <v>4.3978068099005735E-5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3.1876642783373801</v>
      </c>
      <c r="S60">
        <f>$Z$52+(-$Z$38*$Z$49*$Z$49/(2*$Z$39)+ $Z$53-$Z$52)/$Z$49*$Z$45+$Z$38/(2*$Z$39)*$Z$45*$Z$45+SUMPRODUCT($Z$58:$Z$82,$AB$58:$AB$82,AH$58:AH$82)</f>
        <v>1.5253327096690543</v>
      </c>
      <c r="W60">
        <f>$Z$52+(-$Z$38*$Z$49*$Z$49/(2*$Z$39)+ $Z$53-$Z$52)/$Z$49*$Z$44+$Z$38/(2*$Z$39)*$Z$44*$Z$44+SUMPRODUCT($Z$58:$Z$82,$AA$58:$AA$82,AH$58:AH$82)</f>
        <v>1.6640891962675357</v>
      </c>
      <c r="Y60">
        <v>3</v>
      </c>
      <c r="Z60" s="3">
        <f t="shared" si="17"/>
        <v>-1.2767436359450288</v>
      </c>
      <c r="AA60">
        <f t="shared" si="9"/>
        <v>0.96075367613684814</v>
      </c>
      <c r="AB60">
        <f t="shared" si="10"/>
        <v>-0.99876996914830485</v>
      </c>
      <c r="AC60">
        <f t="shared" si="11"/>
        <v>0.87148424362727728</v>
      </c>
      <c r="AD60">
        <f t="shared" si="12"/>
        <v>1</v>
      </c>
      <c r="AE60">
        <f t="shared" si="13"/>
        <v>0.59160222569449217</v>
      </c>
      <c r="AF60">
        <f t="shared" si="13"/>
        <v>0.34999319234436349</v>
      </c>
      <c r="AG60">
        <f t="shared" si="13"/>
        <v>0.20705675091671494</v>
      </c>
      <c r="AH60">
        <f t="shared" si="13"/>
        <v>0.1224952346873986</v>
      </c>
      <c r="AI60">
        <f t="shared" si="13"/>
        <v>7.2468453249792758E-2</v>
      </c>
      <c r="AJ60">
        <f t="shared" si="13"/>
        <v>4.2872498100186646E-2</v>
      </c>
      <c r="AK60">
        <f t="shared" si="13"/>
        <v>2.5363465297153168E-2</v>
      </c>
      <c r="AL60">
        <f t="shared" si="13"/>
        <v>1.5005082473861937E-2</v>
      </c>
      <c r="AM60">
        <f t="shared" si="13"/>
        <v>8.8770401603076778E-3</v>
      </c>
      <c r="AN60">
        <f t="shared" si="13"/>
        <v>5.2516767164173857E-3</v>
      </c>
      <c r="AO60">
        <f t="shared" si="14"/>
        <v>3.1069036242751965E-3</v>
      </c>
      <c r="AP60">
        <f t="shared" si="14"/>
        <v>1.8380510933505023E-3</v>
      </c>
      <c r="AQ60">
        <f t="shared" si="14"/>
        <v>1.0873951177663461E-3</v>
      </c>
      <c r="AR60">
        <f t="shared" si="14"/>
        <v>6.4330536985378838E-4</v>
      </c>
      <c r="AS60">
        <f t="shared" si="14"/>
        <v>3.8058088740807058E-4</v>
      </c>
      <c r="AT60">
        <f t="shared" si="14"/>
        <v>2.2515250004739829E-4</v>
      </c>
      <c r="AU60">
        <f t="shared" si="14"/>
        <v>1.3320071972920105E-4</v>
      </c>
      <c r="AV60">
        <f t="shared" si="14"/>
        <v>7.8801841263150091E-5</v>
      </c>
      <c r="AW60">
        <f t="shared" si="14"/>
        <v>4.6619345561076114E-5</v>
      </c>
      <c r="AX60">
        <f t="shared" si="14"/>
        <v>2.7580108246896347E-5</v>
      </c>
      <c r="AY60">
        <f t="shared" si="15"/>
        <v>1.6316453218202579E-5</v>
      </c>
      <c r="AZ60">
        <f t="shared" si="15"/>
        <v>9.6528502217399986E-6</v>
      </c>
      <c r="BA60">
        <f t="shared" si="15"/>
        <v>5.7106476035336536E-6</v>
      </c>
      <c r="BB60">
        <f t="shared" si="15"/>
        <v>3.3784317898456041E-6</v>
      </c>
      <c r="BC60">
        <f t="shared" si="15"/>
        <v>1.9986878039991757E-6</v>
      </c>
      <c r="BD60">
        <f t="shared" si="15"/>
        <v>1.1824281384180009E-6</v>
      </c>
      <c r="BE60">
        <f t="shared" si="15"/>
        <v>6.995271095991728E-7</v>
      </c>
      <c r="BF60">
        <f t="shared" si="15"/>
        <v>4.1384180279293335E-7</v>
      </c>
      <c r="BG60">
        <f t="shared" si="15"/>
        <v>2.4482972853333098E-7</v>
      </c>
      <c r="BH60">
        <f t="shared" si="15"/>
        <v>1.4484181049176525E-7</v>
      </c>
      <c r="BI60">
        <f t="shared" si="16"/>
        <v>8.5688739079820679E-8</v>
      </c>
      <c r="BJ60">
        <f t="shared" si="16"/>
        <v>5.0693648117932858E-8</v>
      </c>
      <c r="BK60">
        <f t="shared" si="16"/>
        <v>2.9990474677319465E-8</v>
      </c>
      <c r="BL60">
        <f t="shared" si="16"/>
        <v>1.774243190401778E-8</v>
      </c>
      <c r="BM60">
        <f t="shared" si="16"/>
        <v>1.0496462071414438E-8</v>
      </c>
      <c r="BN60">
        <f t="shared" si="16"/>
        <v>6.2097302451357957E-9</v>
      </c>
      <c r="BO60">
        <f t="shared" si="16"/>
        <v>3.6736903034069932E-9</v>
      </c>
      <c r="BP60">
        <f t="shared" si="16"/>
        <v>2.1733633326276019E-9</v>
      </c>
      <c r="BQ60">
        <f t="shared" si="16"/>
        <v>1.2857665686270717E-9</v>
      </c>
      <c r="BR60">
        <f t="shared" si="16"/>
        <v>7.6066237809769148E-10</v>
      </c>
      <c r="BS60">
        <f t="shared" si="16"/>
        <v>4.500095502153941E-10</v>
      </c>
      <c r="BT60">
        <f t="shared" si="16"/>
        <v>2.6622664813725444E-10</v>
      </c>
      <c r="BU60">
        <f t="shared" si="16"/>
        <v>1.5750028055349005E-10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3.4728590777162229</v>
      </c>
      <c r="S61">
        <f>$Z$52+(-$Z$38*$Z$49*$Z$49/(2*$Z$39)+ $Z$53-$Z$52)/$Z$49*$Z$45+$Z$38/(2*$Z$39)*$Z$45*$Z$45+SUMPRODUCT($Z$58:$Z$82,$AB$58:$AB$82,AI$58:AI$82)</f>
        <v>1.6402091638270013</v>
      </c>
      <c r="W61">
        <f>$Z$52+(-$Z$38*$Z$49*$Z$49/(2*$Z$39)+ $Z$53-$Z$52)/$Z$49*$Z$44+$Z$38/(2*$Z$39)*$Z$44*$Z$44+SUMPRODUCT($Z$58:$Z$82,$AA$58:$AA$82,AI$58:AI$82)</f>
        <v>1.7001971582987143</v>
      </c>
      <c r="Y61">
        <v>4</v>
      </c>
      <c r="Z61" s="3">
        <f t="shared" si="17"/>
        <v>0.71601459466508799</v>
      </c>
      <c r="AA61">
        <f t="shared" si="9"/>
        <v>0.98894787060146849</v>
      </c>
      <c r="AB61">
        <f t="shared" si="10"/>
        <v>6.6090584325699392E-2</v>
      </c>
      <c r="AC61">
        <f t="shared" si="11"/>
        <v>-0.35579384692251709</v>
      </c>
      <c r="AD61">
        <f t="shared" si="12"/>
        <v>1</v>
      </c>
      <c r="AE61">
        <f t="shared" si="13"/>
        <v>0.39329610285485755</v>
      </c>
      <c r="AF61">
        <f t="shared" si="13"/>
        <v>0.15468182365473032</v>
      </c>
      <c r="AG61">
        <f t="shared" si="13"/>
        <v>6.0835758085258575E-2</v>
      </c>
      <c r="AH61">
        <f t="shared" si="13"/>
        <v>2.3926466569153093E-2</v>
      </c>
      <c r="AI61">
        <f t="shared" si="13"/>
        <v>9.4101860040457976E-3</v>
      </c>
      <c r="AJ61">
        <f t="shared" si="13"/>
        <v>3.7009894618081243E-3</v>
      </c>
      <c r="AK61">
        <f t="shared" si="13"/>
        <v>1.4555847320360164E-3</v>
      </c>
      <c r="AL61">
        <f t="shared" si="13"/>
        <v>5.7247579927941622E-4</v>
      </c>
      <c r="AM61">
        <f t="shared" si="13"/>
        <v>2.2515249957465039E-4</v>
      </c>
      <c r="AN61">
        <f t="shared" si="13"/>
        <v>8.8551600630739114E-5</v>
      </c>
      <c r="AO61">
        <f t="shared" si="14"/>
        <v>3.4826999234627646E-5</v>
      </c>
      <c r="AP61">
        <f t="shared" si="14"/>
        <v>1.3697322996414716E-5</v>
      </c>
      <c r="AQ61">
        <f t="shared" si="14"/>
        <v>5.3871037540340756E-6</v>
      </c>
      <c r="AR61">
        <f t="shared" si="14"/>
        <v>2.118726900273293E-6</v>
      </c>
      <c r="AS61">
        <f t="shared" si="14"/>
        <v>8.3328702822553479E-7</v>
      </c>
      <c r="AT61">
        <f t="shared" si="14"/>
        <v>3.2772854076060534E-7</v>
      </c>
      <c r="AU61">
        <f t="shared" si="14"/>
        <v>1.2889435715375584E-7</v>
      </c>
      <c r="AV61">
        <f t="shared" si="14"/>
        <v>5.0693647213187824E-8</v>
      </c>
      <c r="AW61">
        <f t="shared" si="14"/>
        <v>1.9937614558248402E-8</v>
      </c>
      <c r="AX61">
        <f t="shared" si="14"/>
        <v>7.8413859303608085E-9</v>
      </c>
      <c r="AY61">
        <f t="shared" si="15"/>
        <v>3.0839864583209369E-9</v>
      </c>
      <c r="AZ61">
        <f t="shared" si="15"/>
        <v>1.2129198960627294E-9</v>
      </c>
      <c r="BA61">
        <f t="shared" si="15"/>
        <v>4.7703665751258037E-10</v>
      </c>
      <c r="BB61">
        <f t="shared" si="15"/>
        <v>1.8761665411662591E-10</v>
      </c>
      <c r="BC61">
        <f t="shared" si="15"/>
        <v>7.3788901373669177E-11</v>
      </c>
      <c r="BD61">
        <f t="shared" si="15"/>
        <v>2.902088669423569E-11</v>
      </c>
      <c r="BE61">
        <f t="shared" si="15"/>
        <v>1.1413801382604687E-11</v>
      </c>
      <c r="BF61">
        <f t="shared" si="15"/>
        <v>4.489003753345543E-12</v>
      </c>
      <c r="BG61">
        <f t="shared" si="15"/>
        <v>1.7655076423502221E-12</v>
      </c>
      <c r="BH61">
        <f t="shared" si="15"/>
        <v>6.9436725974532855E-13</v>
      </c>
      <c r="BI61">
        <f t="shared" si="16"/>
        <v>2.7309194638234722E-13</v>
      </c>
      <c r="BJ61">
        <f t="shared" si="16"/>
        <v>1.0740599582769334E-13</v>
      </c>
      <c r="BK61">
        <f t="shared" si="16"/>
        <v>4.224235863619072E-14</v>
      </c>
      <c r="BL61">
        <f t="shared" si="16"/>
        <v>1.661375558514888E-14</v>
      </c>
      <c r="BM61">
        <f t="shared" si="16"/>
        <v>6.5341251790798439E-15</v>
      </c>
      <c r="BN61">
        <f t="shared" si="16"/>
        <v>2.5698459109420227E-15</v>
      </c>
      <c r="BO61">
        <f t="shared" si="16"/>
        <v>1.0107104156657273E-15</v>
      </c>
      <c r="BP61">
        <f t="shared" si="16"/>
        <v>3.9750845869329826E-16</v>
      </c>
      <c r="BQ61">
        <f t="shared" si="16"/>
        <v>1.5633852415445987E-16</v>
      </c>
      <c r="BR61">
        <f t="shared" si="16"/>
        <v>6.1487334341691323E-17</v>
      </c>
      <c r="BS61">
        <f t="shared" si="16"/>
        <v>2.4182728429909495E-17</v>
      </c>
      <c r="BT61">
        <f t="shared" si="16"/>
        <v>9.5109726348670747E-18</v>
      </c>
      <c r="BU61">
        <f t="shared" si="16"/>
        <v>3.7406285973185458E-18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3.703297457650788</v>
      </c>
      <c r="S62">
        <f>$Z$52+(-$Z$38*$Z$49*$Z$49/(2*$Z$39)+ $Z$53-$Z$52)/$Z$49*$Z$45+$Z$38/(2*$Z$39)*$Z$45*$Z$45+SUMPRODUCT($Z$58:$Z$82,$AB$58:$AB$82,AJ$58:AJ$82)</f>
        <v>1.7695850343045825</v>
      </c>
      <c r="W62">
        <f>$Z$52+(-$Z$38*$Z$49*$Z$49/(2*$Z$39)+ $Z$53-$Z$52)/$Z$49*$Z$44+$Z$38/(2*$Z$39)*$Z$44*$Z$44+SUMPRODUCT($Z$58:$Z$82,$AA$58:$AA$82,AJ$58:AJ$82)</f>
        <v>1.7307920084099417</v>
      </c>
      <c r="Y62">
        <v>5</v>
      </c>
      <c r="Z62" s="3">
        <f t="shared" si="17"/>
        <v>-0.76535623763040184</v>
      </c>
      <c r="AA62">
        <f t="shared" si="9"/>
        <v>0.83716647826252866</v>
      </c>
      <c r="AB62">
        <f t="shared" si="10"/>
        <v>0.99658449300666996</v>
      </c>
      <c r="AC62">
        <f t="shared" si="11"/>
        <v>-0.32469946920468484</v>
      </c>
      <c r="AD62">
        <f t="shared" si="12"/>
        <v>1</v>
      </c>
      <c r="AE62">
        <f t="shared" si="13"/>
        <v>0.23267484980590369</v>
      </c>
      <c r="AF62">
        <f t="shared" si="13"/>
        <v>5.4137585258566982E-2</v>
      </c>
      <c r="AG62">
        <f t="shared" si="13"/>
        <v>1.2596454408688926E-2</v>
      </c>
      <c r="AH62">
        <f t="shared" si="13"/>
        <v>2.9308781376286086E-3</v>
      </c>
      <c r="AI62">
        <f t="shared" si="13"/>
        <v>6.8194162450604858E-4</v>
      </c>
      <c r="AJ62">
        <f t="shared" si="13"/>
        <v>1.5867066367017979E-4</v>
      </c>
      <c r="AK62">
        <f t="shared" si="13"/>
        <v>3.691867283806158E-5</v>
      </c>
      <c r="AL62">
        <f t="shared" si="13"/>
        <v>8.5900465824777119E-6</v>
      </c>
      <c r="AM62">
        <f t="shared" si="13"/>
        <v>1.9986877809178357E-6</v>
      </c>
      <c r="AN62">
        <f t="shared" si="13"/>
        <v>4.650443792339453E-7</v>
      </c>
      <c r="AO62">
        <f t="shared" si="14"/>
        <v>1.0820413014469451E-7</v>
      </c>
      <c r="AP62">
        <f t="shared" si="14"/>
        <v>2.5176379509535136E-8</v>
      </c>
      <c r="AQ62">
        <f t="shared" si="14"/>
        <v>5.8579103210374403E-9</v>
      </c>
      <c r="AR62">
        <f t="shared" si="14"/>
        <v>1.3629883921994887E-9</v>
      </c>
      <c r="AS62">
        <f t="shared" si="14"/>
        <v>3.1713311666770969E-10</v>
      </c>
      <c r="AT62">
        <f t="shared" si="14"/>
        <v>7.3788900289136223E-11</v>
      </c>
      <c r="AU62">
        <f t="shared" si="14"/>
        <v>1.7168821141913095E-11</v>
      </c>
      <c r="AV62">
        <f t="shared" si="14"/>
        <v>3.994752740743786E-12</v>
      </c>
      <c r="AW62">
        <f t="shared" si="14"/>
        <v>9.294785427545307E-13</v>
      </c>
      <c r="AX62">
        <f t="shared" si="14"/>
        <v>2.1626627276504226E-13</v>
      </c>
      <c r="AY62">
        <f t="shared" si="15"/>
        <v>5.0319720772764098E-14</v>
      </c>
      <c r="AZ62">
        <f t="shared" si="15"/>
        <v>1.1708134087662078E-14</v>
      </c>
      <c r="BA62">
        <f t="shared" si="15"/>
        <v>2.7241882450219407E-15</v>
      </c>
      <c r="BB62">
        <f t="shared" si="15"/>
        <v>6.3385006857208063E-16</v>
      </c>
      <c r="BC62">
        <f t="shared" si="15"/>
        <v>1.4748097724605168E-16</v>
      </c>
      <c r="BD62">
        <f t="shared" si="15"/>
        <v>3.4315113029105083E-17</v>
      </c>
      <c r="BE62">
        <f t="shared" si="15"/>
        <v>7.9842634907125403E-18</v>
      </c>
      <c r="BF62">
        <f t="shared" si="15"/>
        <v>1.8577374060287869E-18</v>
      </c>
      <c r="BG62">
        <f t="shared" si="15"/>
        <v>4.322487568001314E-19</v>
      </c>
      <c r="BH62">
        <f t="shared" si="15"/>
        <v>1.0057341104772046E-19</v>
      </c>
      <c r="BI62">
        <f t="shared" si="16"/>
        <v>2.340090453835758E-20</v>
      </c>
      <c r="BJ62">
        <f t="shared" si="16"/>
        <v>5.4448017582453082E-21</v>
      </c>
      <c r="BK62">
        <f t="shared" si="16"/>
        <v>1.2668683869889386E-21</v>
      </c>
      <c r="BL62">
        <f t="shared" si="16"/>
        <v>2.9476842713950224E-22</v>
      </c>
      <c r="BM62">
        <f t="shared" si="16"/>
        <v>6.8585197112086631E-23</v>
      </c>
      <c r="BN62">
        <f t="shared" si="16"/>
        <v>1.5958049878515515E-23</v>
      </c>
      <c r="BO62">
        <f t="shared" si="16"/>
        <v>3.7130370535836997E-24</v>
      </c>
      <c r="BP62">
        <f t="shared" si="16"/>
        <v>8.6393030853334033E-25</v>
      </c>
      <c r="BQ62">
        <f t="shared" si="16"/>
        <v>2.0101484774630398E-25</v>
      </c>
      <c r="BR62">
        <f t="shared" si="16"/>
        <v>4.6771101963239611E-26</v>
      </c>
      <c r="BS62">
        <f t="shared" si="16"/>
        <v>1.0882458743724749E-26</v>
      </c>
      <c r="BT62">
        <f t="shared" si="16"/>
        <v>2.5320743651058572E-27</v>
      </c>
      <c r="BU62">
        <f t="shared" si="16"/>
        <v>5.8915005352409145E-28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3.8945760897462285</v>
      </c>
      <c r="S63">
        <f>$Z$52+(-$Z$38*$Z$49*$Z$49/(2*$Z$39)+ $Z$53-$Z$52)/$Z$49*$Z$45+$Z$38/(2*$Z$39)*$Z$45*$Z$45+SUMPRODUCT($Z$58:$Z$82,$AB$58:$AB$82,AK$58:AK$82)</f>
        <v>1.9043053133971561</v>
      </c>
      <c r="W63">
        <f>$Z$52+(-$Z$38*$Z$49*$Z$49/(2*$Z$39)+ $Z$53-$Z$52)/$Z$49*$Z$44+$Z$38/(2*$Z$39)*$Z$44*$Z$44+SUMPRODUCT($Z$58:$Z$82,$AA$58:$AA$82,AK$58:AK$82)</f>
        <v>1.7595230914600128</v>
      </c>
      <c r="Y63">
        <v>6</v>
      </c>
      <c r="Z63" s="3">
        <f t="shared" si="17"/>
        <v>0.47734306311005859</v>
      </c>
      <c r="AA63">
        <f t="shared" si="9"/>
        <v>0.53303172872799409</v>
      </c>
      <c r="AB63">
        <f t="shared" si="10"/>
        <v>-9.9045530250462616E-2</v>
      </c>
      <c r="AC63">
        <f t="shared" si="11"/>
        <v>0.85479271258553902</v>
      </c>
      <c r="AD63">
        <f t="shared" si="12"/>
        <v>1</v>
      </c>
      <c r="AE63">
        <f t="shared" si="13"/>
        <v>0.12249523545900294</v>
      </c>
      <c r="AF63">
        <f t="shared" si="13"/>
        <v>1.5005082521120861E-2</v>
      </c>
      <c r="AG63">
        <f t="shared" si="13"/>
        <v>1.8380510933504975E-3</v>
      </c>
      <c r="AH63">
        <f t="shared" si="13"/>
        <v>2.2515250146564679E-4</v>
      </c>
      <c r="AI63">
        <f t="shared" si="13"/>
        <v>2.7580108333760636E-5</v>
      </c>
      <c r="AJ63">
        <f t="shared" si="13"/>
        <v>3.3784318217669954E-6</v>
      </c>
      <c r="AK63">
        <f t="shared" si="13"/>
        <v>4.1384180148952753E-7</v>
      </c>
      <c r="AL63">
        <f t="shared" si="13"/>
        <v>5.0693648277593864E-8</v>
      </c>
      <c r="AM63">
        <f t="shared" si="13"/>
        <v>6.2097303038089334E-9</v>
      </c>
      <c r="AN63">
        <f t="shared" si="13"/>
        <v>7.6066237570196488E-10</v>
      </c>
      <c r="AO63">
        <f t="shared" si="14"/>
        <v>9.3177515642557042E-11</v>
      </c>
      <c r="AP63">
        <f t="shared" si="14"/>
        <v>1.1413801574327737E-11</v>
      </c>
      <c r="AQ63">
        <f t="shared" si="14"/>
        <v>1.3981363113295847E-12</v>
      </c>
      <c r="AR63">
        <f t="shared" si="14"/>
        <v>1.7126503450248522E-13</v>
      </c>
      <c r="AS63">
        <f t="shared" si="14"/>
        <v>2.0979150462978743E-14</v>
      </c>
      <c r="AT63">
        <f t="shared" si="14"/>
        <v>2.569845975692377E-15</v>
      </c>
      <c r="AU63">
        <f t="shared" si="14"/>
        <v>3.1479388392000389E-16</v>
      </c>
      <c r="AV63">
        <f t="shared" si="14"/>
        <v>3.8560748988666125E-17</v>
      </c>
      <c r="AW63">
        <f t="shared" si="14"/>
        <v>4.7235083838854141E-18</v>
      </c>
      <c r="AX63">
        <f t="shared" si="14"/>
        <v>5.7860724251921323E-19</v>
      </c>
      <c r="AY63">
        <f t="shared" si="15"/>
        <v>7.0876626839031932E-20</v>
      </c>
      <c r="AZ63">
        <f t="shared" si="15"/>
        <v>8.6820497494508347E-21</v>
      </c>
      <c r="BA63">
        <f t="shared" si="15"/>
        <v>1.0635096747329574E-21</v>
      </c>
      <c r="BB63">
        <f t="shared" si="15"/>
        <v>1.3027486145447797E-22</v>
      </c>
      <c r="BC63">
        <f t="shared" si="15"/>
        <v>1.5958051034501535E-23</v>
      </c>
      <c r="BD63">
        <f t="shared" si="15"/>
        <v>1.954785120431732E-24</v>
      </c>
      <c r="BE63">
        <f t="shared" si="15"/>
        <v>2.3945185153248803E-25</v>
      </c>
      <c r="BF63">
        <f t="shared" si="15"/>
        <v>2.9331713151708611E-26</v>
      </c>
      <c r="BG63">
        <f t="shared" si="15"/>
        <v>3.5929949278748317E-27</v>
      </c>
      <c r="BH63">
        <f t="shared" si="15"/>
        <v>4.4012473751408787E-28</v>
      </c>
      <c r="BI63">
        <f t="shared" si="16"/>
        <v>5.3913187428341219E-29</v>
      </c>
      <c r="BJ63">
        <f t="shared" si="16"/>
        <v>6.6041082555831329E-30</v>
      </c>
      <c r="BK63">
        <f t="shared" si="16"/>
        <v>8.089717549983706E-31</v>
      </c>
      <c r="BL63">
        <f t="shared" si="16"/>
        <v>9.9095193098672252E-32</v>
      </c>
      <c r="BM63">
        <f t="shared" si="16"/>
        <v>1.2138688399779721E-32</v>
      </c>
      <c r="BN63">
        <f t="shared" si="16"/>
        <v>1.4869314187644378E-33</v>
      </c>
      <c r="BO63">
        <f t="shared" si="16"/>
        <v>1.8214202802079468E-34</v>
      </c>
      <c r="BP63">
        <f t="shared" si="16"/>
        <v>2.2311529485055977E-35</v>
      </c>
      <c r="BQ63">
        <f t="shared" si="16"/>
        <v>2.7330559199971644E-36</v>
      </c>
      <c r="BR63">
        <f t="shared" si="16"/>
        <v>3.3478635374869651E-37</v>
      </c>
      <c r="BS63">
        <f t="shared" si="16"/>
        <v>4.1009731164328746E-38</v>
      </c>
      <c r="BT63">
        <f t="shared" si="16"/>
        <v>5.023496421938806E-39</v>
      </c>
      <c r="BU63">
        <f t="shared" si="16"/>
        <v>6.1535442354662299E-40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4.0569272287499061</v>
      </c>
      <c r="S64">
        <f>$Z$52+(-$Z$38*$Z$49*$Z$49/(2*$Z$39)+ $Z$53-$Z$52)/$Z$49*$Z$45+$Z$38/(2*$Z$39)*$Z$45*$Z$45+SUMPRODUCT($Z$58:$Z$82,$AB$58:$AB$82,AL$58:AL$82)</f>
        <v>2.0388705765741975</v>
      </c>
      <c r="W64">
        <f>$Z$52+(-$Z$38*$Z$49*$Z$49/(2*$Z$39)+ $Z$53-$Z$52)/$Z$49*$Z$44+$Z$38/(2*$Z$39)*$Z$44*$Z$44+SUMPRODUCT($Z$58:$Z$82,$AA$58:$AA$82,AL$58:AL$82)</f>
        <v>1.7883245360838811</v>
      </c>
      <c r="Y64">
        <v>7</v>
      </c>
      <c r="Z64" s="3">
        <f t="shared" si="17"/>
        <v>-0.54654725073972843</v>
      </c>
      <c r="AA64">
        <f t="shared" si="9"/>
        <v>0.13189217134206896</v>
      </c>
      <c r="AB64">
        <f t="shared" si="10"/>
        <v>-0.99330926635363803</v>
      </c>
      <c r="AC64">
        <f t="shared" si="11"/>
        <v>-0.98894787060146816</v>
      </c>
      <c r="AD64">
        <f t="shared" si="12"/>
        <v>1</v>
      </c>
      <c r="AE64">
        <f t="shared" si="13"/>
        <v>5.7389032975000906E-2</v>
      </c>
      <c r="AF64">
        <f t="shared" si="13"/>
        <v>3.2935010493306649E-3</v>
      </c>
      <c r="AG64">
        <f t="shared" si="13"/>
        <v>1.8901083708218762E-4</v>
      </c>
      <c r="AH64">
        <f t="shared" si="13"/>
        <v>1.084714916194219E-5</v>
      </c>
      <c r="AI64">
        <f t="shared" si="13"/>
        <v>6.2250739026505163E-7</v>
      </c>
      <c r="AJ64">
        <f t="shared" si="13"/>
        <v>3.572509653450978E-8</v>
      </c>
      <c r="AK64">
        <f t="shared" si="13"/>
        <v>2.0502287430540104E-9</v>
      </c>
      <c r="AL64">
        <f t="shared" si="13"/>
        <v>1.1766064292384567E-10</v>
      </c>
      <c r="AM64">
        <f t="shared" si="13"/>
        <v>6.7524304008296532E-12</v>
      </c>
      <c r="AN64">
        <f t="shared" si="13"/>
        <v>3.8751545093459984E-13</v>
      </c>
      <c r="AO64">
        <f t="shared" si="14"/>
        <v>2.2239136610664446E-14</v>
      </c>
      <c r="AP64">
        <f t="shared" si="14"/>
        <v>1.2762825224000243E-15</v>
      </c>
      <c r="AQ64">
        <f t="shared" si="14"/>
        <v>7.3244619763430379E-17</v>
      </c>
      <c r="AR64">
        <f t="shared" si="14"/>
        <v>4.2034378267667972E-18</v>
      </c>
      <c r="AS64">
        <f t="shared" si="14"/>
        <v>2.4123122791219449E-19</v>
      </c>
      <c r="AT64">
        <f t="shared" si="14"/>
        <v>1.3844026893252521E-20</v>
      </c>
      <c r="AU64">
        <f t="shared" si="14"/>
        <v>7.9449530226012386E-22</v>
      </c>
      <c r="AV64">
        <f t="shared" si="14"/>
        <v>4.5595313972522607E-23</v>
      </c>
      <c r="AW64">
        <f t="shared" si="14"/>
        <v>2.6166712462893906E-24</v>
      </c>
      <c r="AX64">
        <f t="shared" si="14"/>
        <v>1.5016822213805167E-25</v>
      </c>
      <c r="AY64">
        <f t="shared" si="15"/>
        <v>8.6180084609716636E-27</v>
      </c>
      <c r="AZ64">
        <f t="shared" si="15"/>
        <v>4.9457922263004885E-28</v>
      </c>
      <c r="BA64">
        <f t="shared" si="15"/>
        <v>2.838342136945725E-29</v>
      </c>
      <c r="BB64">
        <f t="shared" si="15"/>
        <v>1.6288969931896296E-30</v>
      </c>
      <c r="BC64">
        <f t="shared" si="15"/>
        <v>9.3480832872763163E-32</v>
      </c>
      <c r="BD64">
        <f t="shared" si="15"/>
        <v>5.3647742322975664E-33</v>
      </c>
      <c r="BE64">
        <f t="shared" si="15"/>
        <v>3.0787918420343031E-34</v>
      </c>
      <c r="BF64">
        <f t="shared" si="15"/>
        <v>1.7668890472421046E-35</v>
      </c>
      <c r="BG64">
        <f t="shared" si="15"/>
        <v>1.0140004684035134E-36</v>
      </c>
      <c r="BH64">
        <f t="shared" si="15"/>
        <v>5.8192502326471397E-38</v>
      </c>
      <c r="BI64">
        <f t="shared" si="16"/>
        <v>3.3396117785057915E-39</v>
      </c>
      <c r="BJ64">
        <f t="shared" si="16"/>
        <v>1.9165707733467842E-40</v>
      </c>
      <c r="BK64">
        <f t="shared" si="16"/>
        <v>1.0999013576633511E-41</v>
      </c>
      <c r="BL64">
        <f t="shared" si="16"/>
        <v>6.31222817784913E-43</v>
      </c>
      <c r="BM64">
        <f t="shared" si="16"/>
        <v>3.6225264619753139E-44</v>
      </c>
      <c r="BN64">
        <f t="shared" si="16"/>
        <v>2.0789327631978462E-45</v>
      </c>
      <c r="BO64">
        <f t="shared" si="16"/>
        <v>1.193079531749036E-46</v>
      </c>
      <c r="BP64">
        <f t="shared" si="16"/>
        <v>6.8469675893032952E-48</v>
      </c>
      <c r="BQ64">
        <f t="shared" si="16"/>
        <v>3.9294082180961025E-49</v>
      </c>
      <c r="BR64">
        <f t="shared" si="16"/>
        <v>2.2550496100150972E-50</v>
      </c>
      <c r="BS64">
        <f t="shared" si="16"/>
        <v>1.2941510755288241E-51</v>
      </c>
      <c r="BT64">
        <f t="shared" si="16"/>
        <v>7.427007365399715E-53</v>
      </c>
      <c r="BU64">
        <f t="shared" si="16"/>
        <v>4.2622881445081426E-54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4.1972394670007338</v>
      </c>
      <c r="S65">
        <f>$Z$52+(-$Z$38*$Z$49*$Z$49/(2*$Z$39)+ $Z$53-$Z$52)/$Z$49*$Z$45+$Z$38/(2*$Z$39)*$Z$45*$Z$45+SUMPRODUCT($Z$58:$Z$82,$AB$58:$AB$82,AM$58:AM$82)</f>
        <v>2.1701741504096503</v>
      </c>
      <c r="W65">
        <f>$Z$52+(-$Z$38*$Z$49*$Z$49/(2*$Z$39)+ $Z$53-$Z$52)/$Z$49*$Z$44+$Z$38/(2*$Z$39)*$Z$44*$Z$44+SUMPRODUCT($Z$58:$Z$82,$AA$58:$AA$82,AM$58:AM$82)</f>
        <v>1.8180342381556707</v>
      </c>
      <c r="Y65">
        <v>8</v>
      </c>
      <c r="Z65" s="3">
        <f t="shared" si="17"/>
        <v>0.35800729733254399</v>
      </c>
      <c r="AA65">
        <f t="shared" si="9"/>
        <v>-0.29325003738446503</v>
      </c>
      <c r="AB65">
        <f t="shared" si="10"/>
        <v>0.13189217134206879</v>
      </c>
      <c r="AC65">
        <f t="shared" si="11"/>
        <v>0.66502457211384924</v>
      </c>
      <c r="AD65">
        <f t="shared" si="12"/>
        <v>1</v>
      </c>
      <c r="AE65">
        <f t="shared" si="13"/>
        <v>2.3926466837089346E-2</v>
      </c>
      <c r="AF65">
        <f t="shared" si="13"/>
        <v>5.7247580248480053E-4</v>
      </c>
      <c r="AG65">
        <f t="shared" si="13"/>
        <v>1.3697322996414643E-5</v>
      </c>
      <c r="AH65">
        <f t="shared" si="13"/>
        <v>3.2772854443061635E-7</v>
      </c>
      <c r="AI65">
        <f t="shared" si="13"/>
        <v>7.8413859742659706E-9</v>
      </c>
      <c r="AJ65">
        <f t="shared" si="13"/>
        <v>1.876166572681134E-10</v>
      </c>
      <c r="AK65">
        <f t="shared" si="13"/>
        <v>4.4890037282108838E-12</v>
      </c>
      <c r="AL65">
        <f t="shared" si="13"/>
        <v>1.0740599642907652E-13</v>
      </c>
      <c r="AM65">
        <f t="shared" si="13"/>
        <v>2.5698459541089742E-15</v>
      </c>
      <c r="AN65">
        <f t="shared" si="13"/>
        <v>6.1487333997414219E-17</v>
      </c>
      <c r="AO65">
        <f t="shared" si="14"/>
        <v>1.471174624840824E-18</v>
      </c>
      <c r="AP65">
        <f t="shared" si="14"/>
        <v>3.5200010084459981E-20</v>
      </c>
      <c r="AQ65">
        <f t="shared" si="14"/>
        <v>8.4221187395100965E-22</v>
      </c>
      <c r="AR65">
        <f t="shared" si="14"/>
        <v>2.0151154020573905E-23</v>
      </c>
      <c r="AS65">
        <f t="shared" si="14"/>
        <v>4.8214590760390099E-25</v>
      </c>
      <c r="AT65">
        <f t="shared" si="14"/>
        <v>1.1536048068922635E-26</v>
      </c>
      <c r="AU65">
        <f t="shared" si="14"/>
        <v>2.7601686537030031E-28</v>
      </c>
      <c r="AV65">
        <f t="shared" si="14"/>
        <v>6.6041077841209897E-30</v>
      </c>
      <c r="AW65">
        <f t="shared" si="14"/>
        <v>1.5801298711906983E-31</v>
      </c>
      <c r="AX65">
        <f t="shared" si="14"/>
        <v>3.7806921574348992E-33</v>
      </c>
      <c r="AY65">
        <f t="shared" si="15"/>
        <v>9.0458597422241376E-35</v>
      </c>
      <c r="AZ65">
        <f t="shared" si="15"/>
        <v>2.1643549221982059E-36</v>
      </c>
      <c r="BA65">
        <f t="shared" si="15"/>
        <v>5.1785361630397531E-38</v>
      </c>
      <c r="BB65">
        <f t="shared" si="15"/>
        <v>1.2390406266950811E-39</v>
      </c>
      <c r="BC65">
        <f t="shared" si="15"/>
        <v>2.9645868448228707E-41</v>
      </c>
      <c r="BD65">
        <f t="shared" si="15"/>
        <v>7.0932082473769254E-43</v>
      </c>
      <c r="BE65">
        <f t="shared" si="15"/>
        <v>1.6971539669522545E-44</v>
      </c>
      <c r="BF65">
        <f t="shared" si="15"/>
        <v>4.0606903564460639E-46</v>
      </c>
      <c r="BG65">
        <f t="shared" si="15"/>
        <v>9.7157964445153958E-48</v>
      </c>
      <c r="BH65">
        <f t="shared" si="15"/>
        <v>2.3246466059991452E-49</v>
      </c>
      <c r="BI65">
        <f t="shared" si="16"/>
        <v>5.5620587400667841E-51</v>
      </c>
      <c r="BJ65">
        <f t="shared" si="16"/>
        <v>1.3308040206794435E-52</v>
      </c>
      <c r="BK65">
        <f t="shared" si="16"/>
        <v>3.1841435414889343E-54</v>
      </c>
      <c r="BL65">
        <f t="shared" si="16"/>
        <v>7.6185315087725818E-56</v>
      </c>
      <c r="BM65">
        <f t="shared" si="16"/>
        <v>1.8228452516173612E-57</v>
      </c>
      <c r="BN65">
        <f t="shared" si="16"/>
        <v>4.3614242554720918E-59</v>
      </c>
      <c r="BO65">
        <f t="shared" si="16"/>
        <v>1.0435348683401874E-60</v>
      </c>
      <c r="BP65">
        <f t="shared" si="16"/>
        <v>2.4968100183883715E-62</v>
      </c>
      <c r="BQ65">
        <f t="shared" si="16"/>
        <v>5.9739836751598494E-64</v>
      </c>
      <c r="BR65">
        <f t="shared" si="16"/>
        <v>1.4293634149676575E-65</v>
      </c>
      <c r="BS65">
        <f t="shared" si="16"/>
        <v>3.4199613282549509E-67</v>
      </c>
      <c r="BT65">
        <f t="shared" si="16"/>
        <v>8.1827583973972666E-69</v>
      </c>
      <c r="BU65">
        <f t="shared" si="16"/>
        <v>1.9578452374070261E-70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4.3202918866506295</v>
      </c>
      <c r="S66">
        <f>$Z$52+(-$Z$38*$Z$49*$Z$49/(2*$Z$39)+ $Z$53-$Z$52)/$Z$49*$Z$45+$Z$38/(2*$Z$39)*$Z$45*$Z$45+SUMPRODUCT($Z$58:$Z$82,$AB$58:$AB$82,AN$58:AN$82)</f>
        <v>2.2965618731076711</v>
      </c>
      <c r="W66">
        <f>$Z$52+(-$Z$38*$Z$49*$Z$49/(2*$Z$39)+ $Z$53-$Z$52)/$Z$49*$Z$44+$Z$38/(2*$Z$39)*$Z$44*$Z$44+SUMPRODUCT($Z$58:$Z$82,$AA$58:$AA$82,AN$58:AN$82)</f>
        <v>1.8488375059879725</v>
      </c>
      <c r="Y66">
        <v>9</v>
      </c>
      <c r="Z66" s="3">
        <f t="shared" si="17"/>
        <v>-0.42504884783305319</v>
      </c>
      <c r="AA66">
        <f t="shared" si="9"/>
        <v>-0.66502457211384802</v>
      </c>
      <c r="AB66">
        <f t="shared" si="10"/>
        <v>0.9889478706014686</v>
      </c>
      <c r="AC66">
        <f t="shared" si="11"/>
        <v>-3.306336931730567E-2</v>
      </c>
      <c r="AD66">
        <f t="shared" si="12"/>
        <v>1</v>
      </c>
      <c r="AE66">
        <f t="shared" si="13"/>
        <v>8.8770403280585691E-3</v>
      </c>
      <c r="AF66">
        <f t="shared" si="13"/>
        <v>7.8801842752280782E-5</v>
      </c>
      <c r="AG66">
        <f t="shared" si="13"/>
        <v>6.9952711620870483E-7</v>
      </c>
      <c r="AH66">
        <f t="shared" si="13"/>
        <v>6.2097304211551863E-9</v>
      </c>
      <c r="AI66">
        <f t="shared" si="13"/>
        <v>5.5124025812434706E-11</v>
      </c>
      <c r="AJ66">
        <f t="shared" si="13"/>
        <v>4.8933818631127903E-13</v>
      </c>
      <c r="AK66">
        <f t="shared" si="13"/>
        <v>4.3438748139440458E-15</v>
      </c>
      <c r="AL66">
        <f t="shared" si="13"/>
        <v>3.8560750810386656E-17</v>
      </c>
      <c r="AM66">
        <f t="shared" si="13"/>
        <v>3.4230533032112821E-19</v>
      </c>
      <c r="AN66">
        <f t="shared" si="13"/>
        <v>3.0386582217699029E-21</v>
      </c>
      <c r="AO66">
        <f t="shared" si="14"/>
        <v>2.6974290813232256E-23</v>
      </c>
      <c r="AP66">
        <f t="shared" si="14"/>
        <v>2.3945186058240694E-25</v>
      </c>
      <c r="AQ66">
        <f t="shared" si="14"/>
        <v>2.1256238230185713E-27</v>
      </c>
      <c r="AR66">
        <f t="shared" si="14"/>
        <v>1.8869247864355455E-29</v>
      </c>
      <c r="AS66">
        <f t="shared" si="14"/>
        <v>1.6750306950401997E-31</v>
      </c>
      <c r="AT66">
        <f t="shared" si="14"/>
        <v>1.486931503060693E-33</v>
      </c>
      <c r="AU66">
        <f t="shared" si="14"/>
        <v>1.3199550543579834E-35</v>
      </c>
      <c r="AV66">
        <f t="shared" si="14"/>
        <v>1.1717292920219839E-37</v>
      </c>
      <c r="AW66">
        <f t="shared" si="14"/>
        <v>1.0401489947872616E-39</v>
      </c>
      <c r="AX66">
        <f t="shared" si="14"/>
        <v>9.2334435270014442E-42</v>
      </c>
      <c r="AY66">
        <f t="shared" si="15"/>
        <v>8.1965641262540584E-44</v>
      </c>
      <c r="AZ66">
        <f t="shared" si="15"/>
        <v>7.276124267509163E-46</v>
      </c>
      <c r="BA66">
        <f t="shared" si="15"/>
        <v>6.4590441231192531E-48</v>
      </c>
      <c r="BB66">
        <f t="shared" si="15"/>
        <v>5.7337188660582243E-50</v>
      </c>
      <c r="BC66">
        <f t="shared" si="15"/>
        <v>5.0898462260268598E-52</v>
      </c>
      <c r="BD66">
        <f t="shared" si="15"/>
        <v>4.5182765089103943E-54</v>
      </c>
      <c r="BE66">
        <f t="shared" si="15"/>
        <v>4.010891823525155E-56</v>
      </c>
      <c r="BF66">
        <f t="shared" si="15"/>
        <v>3.5604854524382784E-58</v>
      </c>
      <c r="BG66">
        <f t="shared" si="15"/>
        <v>3.1606569365115775E-60</v>
      </c>
      <c r="BH66">
        <f t="shared" si="15"/>
        <v>2.8057275907355852E-62</v>
      </c>
      <c r="BI66">
        <f t="shared" si="16"/>
        <v>2.4906561208472302E-64</v>
      </c>
      <c r="BJ66">
        <f t="shared" si="16"/>
        <v>2.2109652321230151E-66</v>
      </c>
      <c r="BK66">
        <f t="shared" si="16"/>
        <v>1.9626825304144891E-68</v>
      </c>
      <c r="BL66">
        <f t="shared" si="16"/>
        <v>1.7422814936837977E-70</v>
      </c>
      <c r="BM66">
        <f t="shared" si="16"/>
        <v>1.5466301328647004E-72</v>
      </c>
      <c r="BN66">
        <f t="shared" si="16"/>
        <v>1.3729496505340317E-74</v>
      </c>
      <c r="BO66">
        <f t="shared" si="16"/>
        <v>1.2187731489004391E-76</v>
      </c>
      <c r="BP66">
        <f t="shared" si="16"/>
        <v>1.0819097166843454E-78</v>
      </c>
      <c r="BQ66">
        <f t="shared" si="16"/>
        <v>9.60415509737834E-81</v>
      </c>
      <c r="BR66">
        <f t="shared" si="16"/>
        <v>8.5256486616291455E-83</v>
      </c>
      <c r="BS66">
        <f t="shared" si="16"/>
        <v>7.5682518411036624E-85</v>
      </c>
      <c r="BT66">
        <f t="shared" si="16"/>
        <v>6.7183669188901081E-87</v>
      </c>
      <c r="BU66">
        <f t="shared" si="16"/>
        <v>5.9639224220781248E-89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4.4294988281590619</v>
      </c>
      <c r="S67">
        <f>$Z$52+(-$Z$38*$Z$49*$Z$49/(2*$Z$39)+ $Z$53-$Z$52)/$Z$49*$Z$45+$Z$38/(2*$Z$39)*$Z$45*$Z$45+SUMPRODUCT($Z$58:$Z$82,$AB$58:$AB$82,AO$58:AO$82)</f>
        <v>2.4172350066937907</v>
      </c>
      <c r="W67">
        <f>$Z$52+(-$Z$38*$Z$49*$Z$49/(2*$Z$39)+ $Z$53-$Z$52)/$Z$49*$Z$44+$Z$38/(2*$Z$39)*$Z$44*$Z$44+SUMPRODUCT($Z$58:$Z$82,$AA$58:$AA$82,AO$58:AO$82)</f>
        <v>1.8805719580569606</v>
      </c>
      <c r="Y67">
        <v>10</v>
      </c>
      <c r="Z67" s="3">
        <f t="shared" si="17"/>
        <v>0.28640583786603518</v>
      </c>
      <c r="AA67">
        <f t="shared" si="9"/>
        <v>-0.91577332665505728</v>
      </c>
      <c r="AB67">
        <f t="shared" si="10"/>
        <v>-0.16459459028073201</v>
      </c>
      <c r="AC67">
        <f t="shared" si="11"/>
        <v>-0.61421271268967004</v>
      </c>
      <c r="AD67">
        <f t="shared" si="12"/>
        <v>1</v>
      </c>
      <c r="AE67">
        <f t="shared" si="13"/>
        <v>2.9308781889112886E-3</v>
      </c>
      <c r="AF67">
        <f t="shared" si="13"/>
        <v>8.5900466576293413E-6</v>
      </c>
      <c r="AG67">
        <f t="shared" si="13"/>
        <v>2.5176379509534957E-8</v>
      </c>
      <c r="AH67">
        <f t="shared" si="13"/>
        <v>7.3788901580249031E-11</v>
      </c>
      <c r="AI67">
        <f t="shared" si="13"/>
        <v>2.1626627465708862E-13</v>
      </c>
      <c r="AJ67">
        <f t="shared" si="13"/>
        <v>6.3385008520814965E-16</v>
      </c>
      <c r="AK67">
        <f t="shared" si="13"/>
        <v>1.857737389776014E-18</v>
      </c>
      <c r="AL67">
        <f t="shared" si="13"/>
        <v>5.4448018058802047E-21</v>
      </c>
      <c r="AM67">
        <f t="shared" si="13"/>
        <v>1.5958050297351505E-23</v>
      </c>
      <c r="AN67">
        <f t="shared" si="13"/>
        <v>4.6771101554053959E-26</v>
      </c>
      <c r="AO67">
        <f t="shared" si="14"/>
        <v>1.3708039661904082E-28</v>
      </c>
      <c r="AP67">
        <f t="shared" si="14"/>
        <v>4.0176593051836723E-31</v>
      </c>
      <c r="AQ67">
        <f t="shared" si="14"/>
        <v>1.1775270028038669E-33</v>
      </c>
      <c r="AR67">
        <f t="shared" si="14"/>
        <v>3.4511880885985569E-36</v>
      </c>
      <c r="AS67">
        <f t="shared" si="14"/>
        <v>1.0115011540731902E-38</v>
      </c>
      <c r="AT67">
        <f t="shared" si="14"/>
        <v>2.9645866705315072E-41</v>
      </c>
      <c r="AU67">
        <f t="shared" si="14"/>
        <v>8.6888421077344132E-44</v>
      </c>
      <c r="AV67">
        <f t="shared" si="14"/>
        <v>2.5465934255759281E-46</v>
      </c>
      <c r="AW67">
        <f t="shared" si="14"/>
        <v>7.4637566941972551E-49</v>
      </c>
      <c r="AX67">
        <f t="shared" si="14"/>
        <v>2.1875358640274686E-51</v>
      </c>
      <c r="AY67">
        <f t="shared" si="15"/>
        <v>6.4114002538785547E-54</v>
      </c>
      <c r="AZ67">
        <f t="shared" si="15"/>
        <v>1.8791037109994283E-56</v>
      </c>
      <c r="BA67">
        <f t="shared" si="15"/>
        <v>5.5074233103474211E-59</v>
      </c>
      <c r="BB67">
        <f t="shared" si="15"/>
        <v>1.6141584597917584E-61</v>
      </c>
      <c r="BC67">
        <f t="shared" si="15"/>
        <v>4.7309028165896602E-64</v>
      </c>
      <c r="BD67">
        <f t="shared" si="15"/>
        <v>1.3865697938096451E-66</v>
      </c>
      <c r="BE67">
        <f t="shared" si="15"/>
        <v>4.0638665972243299E-69</v>
      </c>
      <c r="BF67">
        <f t="shared" si="15"/>
        <v>1.1910700473319125E-71</v>
      </c>
      <c r="BG67">
        <f t="shared" si="15"/>
        <v>3.4908807345409881E-74</v>
      </c>
      <c r="BH67">
        <f t="shared" si="15"/>
        <v>1.0231344772784399E-76</v>
      </c>
      <c r="BI67">
        <f t="shared" si="16"/>
        <v>2.9986831534067672E-79</v>
      </c>
      <c r="BJ67">
        <f t="shared" si="16"/>
        <v>8.7887738195327141E-82</v>
      </c>
      <c r="BK67">
        <f t="shared" si="16"/>
        <v>2.5758821889251401E-84</v>
      </c>
      <c r="BL67">
        <f t="shared" si="16"/>
        <v>7.5495985099017009E-87</v>
      </c>
      <c r="BM67">
        <f t="shared" si="16"/>
        <v>2.2126950510402463E-89</v>
      </c>
      <c r="BN67">
        <f t="shared" si="16"/>
        <v>6.48513875602321E-92</v>
      </c>
      <c r="BO67">
        <f t="shared" si="16"/>
        <v>1.900715572299082E-94</v>
      </c>
      <c r="BP67">
        <f t="shared" si="16"/>
        <v>5.5707650343858475E-97</v>
      </c>
      <c r="BQ67">
        <f t="shared" si="16"/>
        <v>1.6327231449363204E-99</v>
      </c>
      <c r="BR67">
        <f t="shared" si="16"/>
        <v>4.7853136587884107E-102</v>
      </c>
      <c r="BS67">
        <f t="shared" si="16"/>
        <v>1.4025169466414415E-104</v>
      </c>
      <c r="BT67">
        <f t="shared" si="16"/>
        <v>4.1106057530917811E-107</v>
      </c>
      <c r="BU67">
        <f t="shared" si="16"/>
        <v>1.2047687274582044E-109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4.5273667355311797</v>
      </c>
      <c r="S68">
        <f>$Z$52+(-$Z$38*$Z$49*$Z$49/(2*$Z$39)+ $Z$53-$Z$52)/$Z$49*$Z$45+$Z$38/(2*$Z$39)*$Z$45*$Z$45+SUMPRODUCT($Z$58:$Z$82,$AB$58:$AB$82,AP$58:AP$82)</f>
        <v>2.5318897341421671</v>
      </c>
      <c r="W68">
        <f>$Z$52+(-$Z$38*$Z$49*$Z$49/(2*$Z$39)+ $Z$53-$Z$52)/$Z$49*$Z$44+$Z$38/(2*$Z$39)*$Z$44*$Z$44+SUMPRODUCT($Z$58:$Z$82,$AA$58:$AA$82,AP$58:AP$82)</f>
        <v>1.9129204418650969</v>
      </c>
      <c r="Y68">
        <v>11</v>
      </c>
      <c r="Z68" s="3">
        <f t="shared" si="17"/>
        <v>-0.34774924034823967</v>
      </c>
      <c r="AA68">
        <f t="shared" si="9"/>
        <v>-0.999863304992469</v>
      </c>
      <c r="AB68">
        <f t="shared" si="10"/>
        <v>-0.98350507487238259</v>
      </c>
      <c r="AC68">
        <f t="shared" si="11"/>
        <v>0.97698683078359994</v>
      </c>
      <c r="AD68">
        <f t="shared" si="12"/>
        <v>1</v>
      </c>
      <c r="AE68">
        <f t="shared" ref="AE68:AN82" si="18">EXP(-(($Y68*PI()/$Z$49)^2)*$Z$39*AE$56)</f>
        <v>8.6112718644579137E-4</v>
      </c>
      <c r="AF68">
        <f t="shared" si="18"/>
        <v>7.4153999983653361E-7</v>
      </c>
      <c r="AG68">
        <f t="shared" si="18"/>
        <v>6.3856022665727413E-10</v>
      </c>
      <c r="AH68">
        <f t="shared" si="18"/>
        <v>5.4988157135756639E-13</v>
      </c>
      <c r="AI68">
        <f t="shared" si="18"/>
        <v>4.7351795037105032E-16</v>
      </c>
      <c r="AJ68">
        <f t="shared" si="18"/>
        <v>4.0775916306860385E-19</v>
      </c>
      <c r="AK68">
        <f t="shared" si="18"/>
        <v>3.511325008407307E-22</v>
      </c>
      <c r="AL68">
        <f t="shared" si="18"/>
        <v>3.0236972971522579E-25</v>
      </c>
      <c r="AM68">
        <f t="shared" si="18"/>
        <v>2.6037878359066811E-28</v>
      </c>
      <c r="AN68">
        <f t="shared" si="18"/>
        <v>2.2421924932359408E-31</v>
      </c>
      <c r="AO68">
        <f t="shared" ref="AO68:AX82" si="19">EXP(-(($Y68*PI()/$Z$49)^2)*$Z$39*AO$56)</f>
        <v>1.9308128314125331E-34</v>
      </c>
      <c r="AP68">
        <f t="shared" si="19"/>
        <v>1.6626753506640354E-37</v>
      </c>
      <c r="AQ68">
        <f t="shared" si="19"/>
        <v>1.4317749466899812E-40</v>
      </c>
      <c r="AR68">
        <f t="shared" si="19"/>
        <v>1.2329402792595605E-43</v>
      </c>
      <c r="AS68">
        <f t="shared" si="19"/>
        <v>1.0617183487774893E-46</v>
      </c>
      <c r="AT68">
        <f t="shared" si="19"/>
        <v>9.1427453448056096E-50</v>
      </c>
      <c r="AU68">
        <f t="shared" si="19"/>
        <v>7.8730662417886786E-53</v>
      </c>
      <c r="AV68">
        <f t="shared" si="19"/>
        <v>6.7797102331830331E-56</v>
      </c>
      <c r="AW68">
        <f t="shared" si="19"/>
        <v>5.838194281279511E-59</v>
      </c>
      <c r="AX68">
        <f t="shared" si="19"/>
        <v>5.0274269638443837E-62</v>
      </c>
      <c r="AY68">
        <f t="shared" ref="AY68:BH82" si="20">EXP(-(($Y68*PI()/$Z$49)^2)*$Z$39*AY$56)</f>
        <v>4.3292533031719372E-65</v>
      </c>
      <c r="AZ68">
        <f t="shared" si="20"/>
        <v>3.7280386635229941E-68</v>
      </c>
      <c r="BA68">
        <f t="shared" si="20"/>
        <v>3.2103149015353158E-71</v>
      </c>
      <c r="BB68">
        <f t="shared" si="20"/>
        <v>2.7644889705302647E-74</v>
      </c>
      <c r="BC68">
        <f t="shared" si="20"/>
        <v>2.3805772139663583E-77</v>
      </c>
      <c r="BD68">
        <f t="shared" si="20"/>
        <v>2.0499794111656453E-80</v>
      </c>
      <c r="BE68">
        <f t="shared" si="20"/>
        <v>1.7652927036133152E-83</v>
      </c>
      <c r="BF68">
        <f t="shared" si="20"/>
        <v>1.5201419253254783E-86</v>
      </c>
      <c r="BG68">
        <f t="shared" si="20"/>
        <v>1.3090353174366612E-89</v>
      </c>
      <c r="BH68">
        <f t="shared" si="20"/>
        <v>1.1272457089357668E-92</v>
      </c>
      <c r="BI68">
        <f t="shared" ref="BI68:BU82" si="21">EXP(-(($Y68*PI()/$Z$49)^2)*$Z$39*BI$56)</f>
        <v>9.7070217238707645E-96</v>
      </c>
      <c r="BJ68">
        <f t="shared" si="21"/>
        <v>8.3589788900474309E-99</v>
      </c>
      <c r="BK68">
        <f t="shared" si="21"/>
        <v>7.1981427539645285E-102</v>
      </c>
      <c r="BL68">
        <f t="shared" si="21"/>
        <v>6.1985179921619117E-105</v>
      </c>
      <c r="BM68">
        <f t="shared" si="21"/>
        <v>5.3377114546519819E-108</v>
      </c>
      <c r="BN68">
        <f t="shared" si="21"/>
        <v>4.5964476684830702E-111</v>
      </c>
      <c r="BO68">
        <f t="shared" si="21"/>
        <v>3.9581270540141582E-114</v>
      </c>
      <c r="BP68">
        <f t="shared" si="21"/>
        <v>3.40845023631365E-117</v>
      </c>
      <c r="BQ68">
        <f t="shared" si="21"/>
        <v>2.9351086650048903E-120</v>
      </c>
      <c r="BR68">
        <f t="shared" si="21"/>
        <v>2.527502508749534E-123</v>
      </c>
      <c r="BS68">
        <f t="shared" si="21"/>
        <v>2.1765007554505767E-126</v>
      </c>
      <c r="BT68">
        <f t="shared" si="21"/>
        <v>1.8742436543892254E-129</v>
      </c>
      <c r="BU68">
        <f t="shared" si="16"/>
        <v>1.6139625748639086E-132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4.6157811404863098</v>
      </c>
      <c r="S69">
        <f>$Z$52+(-$Z$38*$Z$49*$Z$49/(2*$Z$39)+ $Z$53-$Z$52)/$Z$49*$Z$45+$Z$38/(2*$Z$39)*$Z$45*$Z$45+SUMPRODUCT($Z$58:$Z$82,$AB$58:$AB$82,AQ$58:AQ$82)</f>
        <v>2.6405035714600444</v>
      </c>
      <c r="W69">
        <f>$Z$52+(-$Z$38*$Z$49*$Z$49/(2*$Z$39)+ $Z$53-$Z$52)/$Z$49*$Z$44+$Z$38/(2*$Z$39)*$Z$44*$Z$44+SUMPRODUCT($Z$58:$Z$82,$AA$58:$AA$82,AQ$58:AQ$82)</f>
        <v>1.9455233936609502</v>
      </c>
      <c r="Y69">
        <v>12</v>
      </c>
      <c r="Z69" s="3">
        <f t="shared" si="17"/>
        <v>0.23867153155502929</v>
      </c>
      <c r="AA69">
        <f t="shared" si="9"/>
        <v>-0.90199123013295923</v>
      </c>
      <c r="AB69">
        <f t="shared" si="10"/>
        <v>0.19711702745148013</v>
      </c>
      <c r="AC69">
        <f t="shared" si="11"/>
        <v>-0.88722281944361192</v>
      </c>
      <c r="AD69">
        <f t="shared" si="12"/>
        <v>1</v>
      </c>
      <c r="AE69">
        <f t="shared" si="18"/>
        <v>2.2515250713863965E-4</v>
      </c>
      <c r="AF69">
        <f t="shared" si="18"/>
        <v>5.0693648916238078E-8</v>
      </c>
      <c r="AG69">
        <f t="shared" si="18"/>
        <v>1.1413801574327614E-11</v>
      </c>
      <c r="AH69">
        <f t="shared" si="18"/>
        <v>2.5698460404428058E-15</v>
      </c>
      <c r="AI69">
        <f t="shared" si="18"/>
        <v>5.7860724980856947E-19</v>
      </c>
      <c r="AJ69">
        <f t="shared" si="18"/>
        <v>1.3027486637812909E-22</v>
      </c>
      <c r="AK69">
        <f t="shared" si="18"/>
        <v>2.9331712782184534E-26</v>
      </c>
      <c r="AL69">
        <f t="shared" si="18"/>
        <v>6.6041083387823986E-30</v>
      </c>
      <c r="AM69">
        <f t="shared" si="18"/>
        <v>1.4869314749620041E-33</v>
      </c>
      <c r="AN69">
        <f t="shared" si="18"/>
        <v>3.347863495310221E-37</v>
      </c>
      <c r="AO69">
        <f t="shared" si="19"/>
        <v>7.5377982154224939E-41</v>
      </c>
      <c r="AP69">
        <f t="shared" si="19"/>
        <v>1.6971540809838665E-44</v>
      </c>
      <c r="AQ69">
        <f t="shared" si="19"/>
        <v>3.8211849633405885E-48</v>
      </c>
      <c r="AR69">
        <f t="shared" si="19"/>
        <v>8.6034933138153456E-52</v>
      </c>
      <c r="AS69">
        <f t="shared" si="19"/>
        <v>1.937097992141026E-55</v>
      </c>
      <c r="AT69">
        <f t="shared" si="19"/>
        <v>4.3614246950373976E-59</v>
      </c>
      <c r="AU69">
        <f t="shared" si="19"/>
        <v>9.8198565529943048E-63</v>
      </c>
      <c r="AV69">
        <f t="shared" si="19"/>
        <v>2.2109648769851046E-66</v>
      </c>
      <c r="AW69">
        <f t="shared" si="19"/>
        <v>4.9780443576195656E-70</v>
      </c>
      <c r="AX69">
        <f t="shared" si="19"/>
        <v>1.1208189418423812E-73</v>
      </c>
      <c r="AY69">
        <f t="shared" si="20"/>
        <v>2.5235514393715736E-77</v>
      </c>
      <c r="AZ69">
        <f t="shared" si="20"/>
        <v>5.6818410526071097E-81</v>
      </c>
      <c r="BA69">
        <f t="shared" si="20"/>
        <v>1.2792805002936829E-84</v>
      </c>
      <c r="BB69">
        <f t="shared" si="20"/>
        <v>2.8803315391596089E-88</v>
      </c>
      <c r="BC69">
        <f t="shared" si="20"/>
        <v>6.4851406351326528E-92</v>
      </c>
      <c r="BD69">
        <f t="shared" si="20"/>
        <v>1.4601453788258291E-95</v>
      </c>
      <c r="BE69">
        <f t="shared" si="20"/>
        <v>3.2875532656245541E-99</v>
      </c>
      <c r="BF69">
        <f t="shared" si="20"/>
        <v>7.4020108391013326E-103</v>
      </c>
      <c r="BG69">
        <f t="shared" si="20"/>
        <v>1.6665809623589499E-106</v>
      </c>
      <c r="BH69">
        <f t="shared" si="20"/>
        <v>3.7523480638870496E-110</v>
      </c>
      <c r="BI69">
        <f t="shared" si="21"/>
        <v>8.448508296852516E-114</v>
      </c>
      <c r="BJ69">
        <f t="shared" si="21"/>
        <v>1.9022024411917082E-117</v>
      </c>
      <c r="BK69">
        <f t="shared" si="21"/>
        <v>4.2828556239019335E-121</v>
      </c>
      <c r="BL69">
        <f t="shared" si="21"/>
        <v>9.6429597299332761E-125</v>
      </c>
      <c r="BM69">
        <f t="shared" si="21"/>
        <v>2.1711361217964444E-128</v>
      </c>
      <c r="BN69">
        <f t="shared" si="21"/>
        <v>4.8883664262711331E-132</v>
      </c>
      <c r="BO69">
        <f t="shared" si="21"/>
        <v>1.1006282894669372E-135</v>
      </c>
      <c r="BP69">
        <f t="shared" si="21"/>
        <v>2.4780916885039193E-139</v>
      </c>
      <c r="BQ69">
        <f t="shared" si="21"/>
        <v>5.5794844412062325E-143</v>
      </c>
      <c r="BR69">
        <f t="shared" si="21"/>
        <v>1.2562352903066925E-146</v>
      </c>
      <c r="BS69">
        <f t="shared" si="21"/>
        <v>2.8284446815573506E-150</v>
      </c>
      <c r="BT69">
        <f t="shared" si="21"/>
        <v>6.3683128298974547E-154</v>
      </c>
      <c r="BU69">
        <f t="shared" si="16"/>
        <v>1.4338420334228895E-157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4.6961916173788696</v>
      </c>
      <c r="S70">
        <f>$Z$52+(-$Z$38*$Z$49*$Z$49/(2*$Z$39)+ $Z$53-$Z$52)/$Z$49*$Z$45+$Z$38/(2*$Z$39)*$Z$45*$Z$45+SUMPRODUCT($Z$58:$Z$82,$AB$58:$AB$82,AR$58:AR$82)</f>
        <v>2.7432098954556219</v>
      </c>
      <c r="W70">
        <f>$Z$52+(-$Z$38*$Z$49*$Z$49/(2*$Z$39)+ $Z$53-$Z$52)/$Z$49*$Z$44+$Z$38/(2*$Z$39)*$Z$44*$Z$44+SUMPRODUCT($Z$58:$Z$82,$AA$58:$AA$82,AR$58:AR$82)</f>
        <v>1.9780384889126497</v>
      </c>
      <c r="Y70">
        <v>13</v>
      </c>
      <c r="Z70" s="3">
        <f t="shared" si="17"/>
        <v>-0.2942405978622486</v>
      </c>
      <c r="AA70">
        <f t="shared" si="9"/>
        <v>-0.63996854050331686</v>
      </c>
      <c r="AB70">
        <f t="shared" si="10"/>
        <v>0.97698683078359916</v>
      </c>
      <c r="AC70">
        <f t="shared" si="11"/>
        <v>0.38649916929245542</v>
      </c>
      <c r="AD70">
        <f t="shared" si="12"/>
        <v>1</v>
      </c>
      <c r="AE70">
        <f t="shared" si="18"/>
        <v>5.2387325781905588E-5</v>
      </c>
      <c r="AF70">
        <f t="shared" si="18"/>
        <v>2.7444317402707028E-9</v>
      </c>
      <c r="AG70">
        <f t="shared" si="18"/>
        <v>1.4377343116083929E-13</v>
      </c>
      <c r="AH70">
        <f t="shared" si="18"/>
        <v>7.5319055770052785E-18</v>
      </c>
      <c r="AI70">
        <f t="shared" si="18"/>
        <v>3.9457636788543088E-22</v>
      </c>
      <c r="AJ70">
        <f t="shared" si="18"/>
        <v>2.0670799507761623E-26</v>
      </c>
      <c r="AK70">
        <f t="shared" si="18"/>
        <v>1.0828879079854445E-30</v>
      </c>
      <c r="AL70">
        <f t="shared" si="18"/>
        <v>5.6729598265869799E-35</v>
      </c>
      <c r="AM70">
        <f t="shared" si="18"/>
        <v>2.9719117700686664E-39</v>
      </c>
      <c r="AN70">
        <f t="shared" si="18"/>
        <v>1.5569051009365226E-43</v>
      </c>
      <c r="AO70">
        <f t="shared" si="19"/>
        <v>8.156208991060186E-48</v>
      </c>
      <c r="AP70">
        <f t="shared" si="19"/>
        <v>4.2728195229006001E-52</v>
      </c>
      <c r="AQ70">
        <f t="shared" si="19"/>
        <v>2.2384158835345587E-56</v>
      </c>
      <c r="AR70">
        <f t="shared" si="19"/>
        <v>1.1726461519095894E-60</v>
      </c>
      <c r="AS70">
        <f t="shared" si="19"/>
        <v>6.1431792353843746E-65</v>
      </c>
      <c r="AT70">
        <f t="shared" si="19"/>
        <v>3.2182473194068858E-69</v>
      </c>
      <c r="AU70">
        <f t="shared" si="19"/>
        <v>1.6859536079759826E-73</v>
      </c>
      <c r="AV70">
        <f t="shared" si="19"/>
        <v>8.8322580020242737E-78</v>
      </c>
      <c r="AW70">
        <f t="shared" si="19"/>
        <v>4.6269854152876968E-82</v>
      </c>
      <c r="AX70">
        <f t="shared" si="19"/>
        <v>2.4239533499670618E-86</v>
      </c>
      <c r="AY70">
        <f t="shared" si="20"/>
        <v>1.2698440378488225E-90</v>
      </c>
      <c r="AZ70">
        <f t="shared" si="20"/>
        <v>6.6523756908706137E-95</v>
      </c>
      <c r="BA70">
        <f t="shared" si="20"/>
        <v>3.4850009009856895E-99</v>
      </c>
      <c r="BB70">
        <f t="shared" si="20"/>
        <v>1.8256983436066184E-103</v>
      </c>
      <c r="BC70">
        <f t="shared" si="20"/>
        <v>9.5643487844743711E-108</v>
      </c>
      <c r="BD70">
        <f t="shared" si="20"/>
        <v>5.0105053713333428E-112</v>
      </c>
      <c r="BE70">
        <f t="shared" si="20"/>
        <v>2.6248691512497987E-116</v>
      </c>
      <c r="BF70">
        <f t="shared" si="20"/>
        <v>1.3750992415628585E-120</v>
      </c>
      <c r="BG70">
        <f t="shared" si="20"/>
        <v>7.2037754908639714E-125</v>
      </c>
      <c r="BH70">
        <f t="shared" si="20"/>
        <v>3.7738644422341685E-129</v>
      </c>
      <c r="BI70">
        <f t="shared" si="21"/>
        <v>1.9770273614616768E-133</v>
      </c>
      <c r="BJ70">
        <f t="shared" si="21"/>
        <v>1.035711519633913E-137</v>
      </c>
      <c r="BK70">
        <f t="shared" si="21"/>
        <v>5.4258143959591463E-142</v>
      </c>
      <c r="BL70">
        <f t="shared" si="21"/>
        <v>2.8424400725620111E-146</v>
      </c>
      <c r="BM70">
        <f t="shared" si="21"/>
        <v>1.4890779887057202E-150</v>
      </c>
      <c r="BN70">
        <f t="shared" si="21"/>
        <v>7.8008795254890927E-155</v>
      </c>
      <c r="BO70">
        <f t="shared" si="21"/>
        <v>4.0866736210129813E-159</v>
      </c>
      <c r="BP70">
        <f t="shared" si="21"/>
        <v>2.1408985170229909E-163</v>
      </c>
      <c r="BQ70">
        <f t="shared" si="21"/>
        <v>1.121559215451887E-167</v>
      </c>
      <c r="BR70">
        <f t="shared" si="21"/>
        <v>5.8755508852751731E-172</v>
      </c>
      <c r="BS70">
        <f t="shared" si="21"/>
        <v>3.0780432555955994E-176</v>
      </c>
      <c r="BT70">
        <f t="shared" si="21"/>
        <v>1.612504166555831E-180</v>
      </c>
      <c r="BU70">
        <f t="shared" si="16"/>
        <v>8.4474811073615142E-185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4.7697340947190545</v>
      </c>
      <c r="S71">
        <f>$Z$52+(-$Z$38*$Z$49*$Z$49/(2*$Z$39)+ $Z$53-$Z$52)/$Z$49*$Z$45+$Z$38/(2*$Z$39)*$Z$45*$Z$45+SUMPRODUCT($Z$58:$Z$82,$AB$58:$AB$82,AS$58:AS$82)</f>
        <v>2.8402246608525781</v>
      </c>
      <c r="W71">
        <f>$Z$52+(-$Z$38*$Z$49*$Z$49/(2*$Z$39)+ $Z$53-$Z$52)/$Z$49*$Z$44+$Z$38/(2*$Z$39)*$Z$44*$Z$44+SUMPRODUCT($Z$58:$Z$82,$AA$58:$AA$82,AS$58:AS$82)</f>
        <v>2.0101682167625494</v>
      </c>
      <c r="Y71">
        <v>14</v>
      </c>
      <c r="Z71" s="3">
        <f t="shared" si="17"/>
        <v>0.20457559847573936</v>
      </c>
      <c r="AA71">
        <f t="shared" si="9"/>
        <v>-0.26147994095381988</v>
      </c>
      <c r="AB71">
        <f t="shared" si="10"/>
        <v>-0.2294239200467531</v>
      </c>
      <c r="AC71">
        <f t="shared" si="11"/>
        <v>0.29325003738446853</v>
      </c>
      <c r="AD71">
        <f t="shared" si="12"/>
        <v>1</v>
      </c>
      <c r="AE71">
        <f t="shared" si="18"/>
        <v>1.0847149533943641E-5</v>
      </c>
      <c r="AF71">
        <f t="shared" si="18"/>
        <v>1.1766064494142314E-10</v>
      </c>
      <c r="AG71">
        <f t="shared" si="18"/>
        <v>1.2762825224000062E-15</v>
      </c>
      <c r="AH71">
        <f t="shared" si="18"/>
        <v>1.3844027368031642E-20</v>
      </c>
      <c r="AI71">
        <f t="shared" si="18"/>
        <v>1.5016822471305054E-25</v>
      </c>
      <c r="AJ71">
        <f t="shared" si="18"/>
        <v>1.6288970769838152E-30</v>
      </c>
      <c r="AK71">
        <f t="shared" si="18"/>
        <v>1.7668890169445016E-35</v>
      </c>
      <c r="AL71">
        <f t="shared" si="18"/>
        <v>1.9165708062110446E-40</v>
      </c>
      <c r="AM71">
        <f t="shared" si="18"/>
        <v>2.0789328701429009E-45</v>
      </c>
      <c r="AN71">
        <f t="shared" si="18"/>
        <v>2.2550495713467961E-50</v>
      </c>
      <c r="AO71">
        <f t="shared" si="19"/>
        <v>2.4460858229092455E-55</v>
      </c>
      <c r="AP71">
        <f t="shared" si="19"/>
        <v>2.6533056874062661E-60</v>
      </c>
      <c r="AQ71">
        <f t="shared" si="19"/>
        <v>2.8780803550555826E-65</v>
      </c>
      <c r="AR71">
        <f t="shared" si="19"/>
        <v>3.1218965840694623E-70</v>
      </c>
      <c r="AS71">
        <f t="shared" si="19"/>
        <v>3.3863676754211518E-75</v>
      </c>
      <c r="AT71">
        <f t="shared" si="19"/>
        <v>3.6732436552202444E-80</v>
      </c>
      <c r="AU71">
        <f t="shared" si="19"/>
        <v>3.9844220469881372E-85</v>
      </c>
      <c r="AV71">
        <f t="shared" si="19"/>
        <v>4.3219609892348017E-90</v>
      </c>
      <c r="AW71">
        <f t="shared" si="19"/>
        <v>4.6880976423391024E-95</v>
      </c>
      <c r="AX71">
        <f t="shared" si="19"/>
        <v>5.0852482204362155E-100</v>
      </c>
      <c r="AY71">
        <f t="shared" si="20"/>
        <v>5.5160432730550186E-105</v>
      </c>
      <c r="AZ71">
        <f t="shared" si="20"/>
        <v>5.9833370842220718E-110</v>
      </c>
      <c r="BA71">
        <f t="shared" si="20"/>
        <v>6.4902134258086615E-115</v>
      </c>
      <c r="BB71">
        <f t="shared" si="20"/>
        <v>7.0400296222022462E-120</v>
      </c>
      <c r="BC71">
        <f t="shared" si="20"/>
        <v>7.6364285462204456E-125</v>
      </c>
      <c r="BD71">
        <f t="shared" si="20"/>
        <v>8.2833459620054639E-130</v>
      </c>
      <c r="BE71">
        <f t="shared" si="20"/>
        <v>8.985066763995046E-135</v>
      </c>
      <c r="BF71">
        <f t="shared" si="20"/>
        <v>9.7462402870976436E-140</v>
      </c>
      <c r="BG71">
        <f t="shared" si="20"/>
        <v>1.057188967830024E-144</v>
      </c>
      <c r="BH71">
        <f t="shared" si="20"/>
        <v>1.1467483673484058E-149</v>
      </c>
      <c r="BI71">
        <f t="shared" si="21"/>
        <v>1.2438956137533541E-154</v>
      </c>
      <c r="BJ71">
        <f t="shared" si="21"/>
        <v>1.349271802515562E-159</v>
      </c>
      <c r="BK71">
        <f t="shared" si="21"/>
        <v>1.4635748988375125E-164</v>
      </c>
      <c r="BL71">
        <f t="shared" si="21"/>
        <v>1.5875622315234348E-169</v>
      </c>
      <c r="BM71">
        <f t="shared" si="21"/>
        <v>1.7220520195177647E-174</v>
      </c>
      <c r="BN71">
        <f t="shared" si="21"/>
        <v>1.8679350636096742E-179</v>
      </c>
      <c r="BO71">
        <f t="shared" si="21"/>
        <v>2.026177929315712E-184</v>
      </c>
      <c r="BP71">
        <f t="shared" si="21"/>
        <v>2.1978248951741577E-189</v>
      </c>
      <c r="BQ71">
        <f t="shared" si="21"/>
        <v>2.3840128746631715E-194</v>
      </c>
      <c r="BR71">
        <f t="shared" si="21"/>
        <v>2.5859754784582786E-199</v>
      </c>
      <c r="BS71">
        <f t="shared" si="21"/>
        <v>2.8050455010064036E-204</v>
      </c>
      <c r="BT71">
        <f t="shared" si="21"/>
        <v>3.0426739651092023E-209</v>
      </c>
      <c r="BU71">
        <f t="shared" si="16"/>
        <v>3.3004353065112949E-214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4.8373138223046972</v>
      </c>
      <c r="S72">
        <f>$Z$52+(-$Z$38*$Z$49*$Z$49/(2*$Z$39)+ $Z$53-$Z$52)/$Z$49*$Z$45+$Z$38/(2*$Z$39)*$Z$45*$Z$45+SUMPRODUCT($Z$58:$Z$82,$AB$58:$AB$82,AT$58:AT$82)</f>
        <v>2.9318038875433432</v>
      </c>
      <c r="W72">
        <f>$Z$52+(-$Z$38*$Z$49*$Z$49/(2*$Z$39)+ $Z$53-$Z$52)/$Z$49*$Z$44+$Z$38/(2*$Z$39)*$Z$44*$Z$44+SUMPRODUCT($Z$58:$Z$82,$AA$58:$AA$82,AT$58:AT$82)</f>
        <v>2.0416691479145119</v>
      </c>
      <c r="Y72">
        <v>15</v>
      </c>
      <c r="Z72" s="3">
        <f t="shared" si="17"/>
        <v>-0.25500375522069796</v>
      </c>
      <c r="AA72">
        <f t="shared" si="9"/>
        <v>0.16459459028073323</v>
      </c>
      <c r="AB72">
        <f t="shared" si="10"/>
        <v>-0.9694002659393316</v>
      </c>
      <c r="AC72">
        <f t="shared" si="11"/>
        <v>-0.83716647826252899</v>
      </c>
      <c r="AD72">
        <f t="shared" si="12"/>
        <v>1</v>
      </c>
      <c r="AE72">
        <f t="shared" si="18"/>
        <v>1.9986878858332026E-6</v>
      </c>
      <c r="AF72">
        <f t="shared" si="18"/>
        <v>3.9947529504367572E-12</v>
      </c>
      <c r="AG72">
        <f t="shared" si="18"/>
        <v>7.9842637002678577E-18</v>
      </c>
      <c r="AH72">
        <f t="shared" si="18"/>
        <v>1.5958051135023176E-23</v>
      </c>
      <c r="AI72">
        <f t="shared" si="18"/>
        <v>3.1895160973709895E-29</v>
      </c>
      <c r="AJ72">
        <f t="shared" si="18"/>
        <v>6.3748466835419498E-35</v>
      </c>
      <c r="AK72">
        <f t="shared" si="18"/>
        <v>1.2741328840437386E-40</v>
      </c>
      <c r="AL72">
        <f t="shared" si="18"/>
        <v>2.546593759765937E-46</v>
      </c>
      <c r="AM72">
        <f t="shared" si="18"/>
        <v>5.0898456970176567E-52</v>
      </c>
      <c r="AN72">
        <f t="shared" si="18"/>
        <v>1.0173012935388089E-57</v>
      </c>
      <c r="AO72">
        <f t="shared" si="19"/>
        <v>2.0332676115427959E-63</v>
      </c>
      <c r="AP72">
        <f t="shared" si="19"/>
        <v>4.0638670238662333E-69</v>
      </c>
      <c r="AQ72">
        <f t="shared" si="19"/>
        <v>8.1224017902375052E-75</v>
      </c>
      <c r="AR72">
        <f t="shared" si="19"/>
        <v>1.6234144783771125E-80</v>
      </c>
      <c r="AS72">
        <f t="shared" si="19"/>
        <v>3.2446985961370966E-86</v>
      </c>
      <c r="AT72">
        <f t="shared" si="19"/>
        <v>6.4851397772782587E-92</v>
      </c>
      <c r="AU72">
        <f t="shared" si="19"/>
        <v>1.2961769290195749E-97</v>
      </c>
      <c r="AV72">
        <f t="shared" si="19"/>
        <v>2.5906523099954134E-103</v>
      </c>
      <c r="AW72">
        <f t="shared" si="19"/>
        <v>5.177907834584832E-109</v>
      </c>
      <c r="AX72">
        <f t="shared" si="19"/>
        <v>1.0349018403495438E-114</v>
      </c>
      <c r="AY72">
        <f t="shared" si="20"/>
        <v>2.0684451198711599E-120</v>
      </c>
      <c r="AZ72">
        <f t="shared" si="20"/>
        <v>4.1341781567008506E-126</v>
      </c>
      <c r="BA72">
        <f t="shared" si="20"/>
        <v>8.2629291972435577E-132</v>
      </c>
      <c r="BB72">
        <f t="shared" si="20"/>
        <v>1.6515011286583146E-137</v>
      </c>
      <c r="BC72">
        <f t="shared" si="20"/>
        <v>3.3008368586986178E-143</v>
      </c>
      <c r="BD72">
        <f t="shared" si="20"/>
        <v>6.5973405647433749E-149</v>
      </c>
      <c r="BE72">
        <f t="shared" si="20"/>
        <v>1.3186020512497696E-154</v>
      </c>
      <c r="BF72">
        <f t="shared" si="20"/>
        <v>2.6354751911412996E-160</v>
      </c>
      <c r="BG72">
        <f t="shared" si="20"/>
        <v>5.2674906789387042E-166</v>
      </c>
      <c r="BH72">
        <f t="shared" si="20"/>
        <v>1.0528066492892645E-171</v>
      </c>
      <c r="BI72">
        <f t="shared" si="21"/>
        <v>2.1042328901586715E-177</v>
      </c>
      <c r="BJ72">
        <f t="shared" si="21"/>
        <v>4.2057034619348693E-183</v>
      </c>
      <c r="BK72">
        <f t="shared" si="21"/>
        <v>8.4058859133207288E-189</v>
      </c>
      <c r="BL72">
        <f t="shared" si="21"/>
        <v>1.6800750281803246E-194</v>
      </c>
      <c r="BM72">
        <f t="shared" si="21"/>
        <v>3.3579445485216719E-200</v>
      </c>
      <c r="BN72">
        <f t="shared" si="21"/>
        <v>6.7114809766321992E-206</v>
      </c>
      <c r="BO72">
        <f t="shared" si="21"/>
        <v>1.3414162061227139E-211</v>
      </c>
      <c r="BP72">
        <f t="shared" si="21"/>
        <v>2.6810714766274873E-217</v>
      </c>
      <c r="BQ72">
        <f t="shared" si="21"/>
        <v>5.3586233936761598E-223</v>
      </c>
      <c r="BR72">
        <f t="shared" si="21"/>
        <v>1.0710220721495772E-228</v>
      </c>
      <c r="BS72">
        <f t="shared" si="21"/>
        <v>2.1406381668659933E-234</v>
      </c>
      <c r="BT72">
        <f t="shared" si="21"/>
        <v>4.2784662245536232E-240</v>
      </c>
      <c r="BU72">
        <f t="shared" si="16"/>
        <v>8.5513226528503209E-246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4.899663035381387</v>
      </c>
      <c r="S73">
        <f>$Z$52+(-$Z$38*$Z$49*$Z$49/(2*$Z$39)+ $Z$53-$Z$52)/$Z$49*$Z$45+$Z$38/(2*$Z$39)*$Z$45*$Z$45+SUMPRODUCT($Z$58:$Z$82,$AB$58:$AB$82,AU$58:AU$82)</f>
        <v>3.0182192320747907</v>
      </c>
      <c r="W73">
        <f>$Z$52+(-$Z$38*$Z$49*$Z$49/(2*$Z$39)+ $Z$53-$Z$52)/$Z$49*$Z$44+$Z$38/(2*$Z$39)*$Z$44*$Z$44+SUMPRODUCT($Z$58:$Z$82,$AA$58:$AA$82,AU$58:AU$82)</f>
        <v>2.072351473926302</v>
      </c>
      <c r="Y73">
        <v>16</v>
      </c>
      <c r="Z73" s="3">
        <f t="shared" si="17"/>
        <v>0.179003648666272</v>
      </c>
      <c r="AA73">
        <f t="shared" si="9"/>
        <v>0.56071505735167315</v>
      </c>
      <c r="AB73">
        <f t="shared" si="10"/>
        <v>0.26147994095381955</v>
      </c>
      <c r="AC73">
        <f t="shared" si="11"/>
        <v>0.99330926635363848</v>
      </c>
      <c r="AD73">
        <f t="shared" si="12"/>
        <v>1</v>
      </c>
      <c r="AE73">
        <f t="shared" si="18"/>
        <v>3.2772855911065437E-7</v>
      </c>
      <c r="AF73">
        <f t="shared" si="18"/>
        <v>1.0740599883461048E-13</v>
      </c>
      <c r="AG73">
        <f t="shared" si="18"/>
        <v>3.5200010084459229E-20</v>
      </c>
      <c r="AH73">
        <f t="shared" si="18"/>
        <v>1.1536048585660347E-26</v>
      </c>
      <c r="AI73">
        <f t="shared" si="18"/>
        <v>3.7806922421096781E-33</v>
      </c>
      <c r="AJ73">
        <f t="shared" si="18"/>
        <v>1.2390407099461371E-39</v>
      </c>
      <c r="AK73">
        <f t="shared" si="18"/>
        <v>4.0606902655002116E-46</v>
      </c>
      <c r="AL73">
        <f t="shared" si="18"/>
        <v>1.3308040504849743E-52</v>
      </c>
      <c r="AM73">
        <f t="shared" si="18"/>
        <v>4.3614245485159547E-59</v>
      </c>
      <c r="AN73">
        <f t="shared" si="18"/>
        <v>1.429363382954749E-65</v>
      </c>
      <c r="AO73">
        <f t="shared" si="19"/>
        <v>4.6844315997510953E-72</v>
      </c>
      <c r="AP73">
        <f t="shared" si="19"/>
        <v>1.5352218809036963E-78</v>
      </c>
      <c r="AQ73">
        <f t="shared" si="19"/>
        <v>5.0313605494363925E-85</v>
      </c>
      <c r="AR73">
        <f t="shared" si="19"/>
        <v>1.6489203955119803E-91</v>
      </c>
      <c r="AS73">
        <f t="shared" si="19"/>
        <v>5.4039825689692578E-98</v>
      </c>
      <c r="AT73">
        <f t="shared" si="19"/>
        <v>1.7710394207871134E-104</v>
      </c>
      <c r="AU73">
        <f t="shared" si="19"/>
        <v>5.8042014550492205E-111</v>
      </c>
      <c r="AV73">
        <f t="shared" si="19"/>
        <v>1.9022018980047654E-117</v>
      </c>
      <c r="AW73">
        <f t="shared" si="19"/>
        <v>6.2340622226311215E-124</v>
      </c>
      <c r="AX73">
        <f t="shared" si="19"/>
        <v>2.043079497499655E-130</v>
      </c>
      <c r="AY73">
        <f t="shared" si="20"/>
        <v>6.6957525992445227E-137</v>
      </c>
      <c r="AZ73">
        <f t="shared" si="20"/>
        <v>2.194390531037618E-143</v>
      </c>
      <c r="BA73">
        <f t="shared" si="20"/>
        <v>7.1916418915339746E-150</v>
      </c>
      <c r="BB73">
        <f t="shared" si="20"/>
        <v>2.3569055901645129E-156</v>
      </c>
      <c r="BC73">
        <f t="shared" si="20"/>
        <v>7.7242568821765996E-163</v>
      </c>
      <c r="BD73">
        <f t="shared" si="20"/>
        <v>2.5314586710581534E-169</v>
      </c>
      <c r="BE73">
        <f t="shared" si="20"/>
        <v>8.2963100541909191E-176</v>
      </c>
      <c r="BF73">
        <f t="shared" si="20"/>
        <v>2.718939201475699E-182</v>
      </c>
      <c r="BG73">
        <f t="shared" si="20"/>
        <v>8.9107370749638759E-189</v>
      </c>
      <c r="BH73">
        <f t="shared" si="20"/>
        <v>2.9203019757132084E-195</v>
      </c>
      <c r="BI73">
        <f t="shared" si="21"/>
        <v>9.5706687310976122E-202</v>
      </c>
      <c r="BJ73">
        <f t="shared" si="21"/>
        <v>3.1365803489869315E-208</v>
      </c>
      <c r="BK73">
        <f t="shared" si="21"/>
        <v>1.0279465899477114E-214</v>
      </c>
      <c r="BL73">
        <f t="shared" si="21"/>
        <v>3.3688763584965456E-221</v>
      </c>
      <c r="BM73">
        <f t="shared" si="21"/>
        <v>1.1040765991505663E-227</v>
      </c>
      <c r="BN73">
        <f t="shared" si="21"/>
        <v>3.6183730332442857E-234</v>
      </c>
      <c r="BO73">
        <f t="shared" si="21"/>
        <v>1.1858448179236796E-240</v>
      </c>
      <c r="BP73">
        <f t="shared" si="21"/>
        <v>3.8863507424115386E-247</v>
      </c>
      <c r="BQ73">
        <f t="shared" si="21"/>
        <v>1.2736676725953419E-253</v>
      </c>
      <c r="BR73">
        <f t="shared" si="21"/>
        <v>4.1741749549517237E-260</v>
      </c>
      <c r="BS73">
        <f t="shared" si="21"/>
        <v>1.3679958532463176E-266</v>
      </c>
      <c r="BT73">
        <f t="shared" si="21"/>
        <v>4.4833114919605748E-273</v>
      </c>
      <c r="BU73">
        <f t="shared" si="16"/>
        <v>1.4693100050859782E-279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4.9573819588016734</v>
      </c>
      <c r="S74">
        <f>$Z$52+(-$Z$38*$Z$49*$Z$49/(2*$Z$39)+ $Z$53-$Z$52)/$Z$49*$Z$45+$Z$38/(2*$Z$39)*$Z$45*$Z$45+SUMPRODUCT($Z$58:$Z$82,$AB$58:$AB$82,AV$58:AV$82)</f>
        <v>3.0997441616894164</v>
      </c>
      <c r="W74">
        <f>$Z$52+(-$Z$38*$Z$49*$Z$49/(2*$Z$39)+ $Z$53-$Z$52)/$Z$49*$Z$44+$Z$38/(2*$Z$39)*$Z$44*$Z$44+SUMPRODUCT($Z$58:$Z$82,$AA$58:$AA$82,AV$58:AV$82)</f>
        <v>2.1020738965803059</v>
      </c>
      <c r="Y74">
        <v>17</v>
      </c>
      <c r="Z74" s="3">
        <f t="shared" si="17"/>
        <v>-0.22500050478383746</v>
      </c>
      <c r="AA74">
        <f t="shared" si="9"/>
        <v>0.85479271258553902</v>
      </c>
      <c r="AB74">
        <f t="shared" si="10"/>
        <v>0.96075367613684703</v>
      </c>
      <c r="AC74">
        <f t="shared" si="11"/>
        <v>-0.68935340911857013</v>
      </c>
      <c r="AD74">
        <f t="shared" si="12"/>
        <v>1</v>
      </c>
      <c r="AE74">
        <f t="shared" si="18"/>
        <v>4.7821539418080274E-8</v>
      </c>
      <c r="AF74">
        <f t="shared" si="18"/>
        <v>2.2868994010297951E-15</v>
      </c>
      <c r="AG74">
        <f t="shared" si="18"/>
        <v>1.093630387911168E-22</v>
      </c>
      <c r="AH74">
        <f t="shared" si="18"/>
        <v>5.2299088704304348E-30</v>
      </c>
      <c r="AI74">
        <f t="shared" si="18"/>
        <v>2.5010226790620146E-37</v>
      </c>
      <c r="AJ74">
        <f t="shared" si="18"/>
        <v>1.196027425362834E-44</v>
      </c>
      <c r="AK74">
        <f t="shared" si="18"/>
        <v>5.7195872667084072E-52</v>
      </c>
      <c r="AL74">
        <f t="shared" si="18"/>
        <v>2.7351944026772201E-59</v>
      </c>
      <c r="AM74">
        <f t="shared" si="18"/>
        <v>1.3080119371519702E-66</v>
      </c>
      <c r="AN74">
        <f t="shared" si="18"/>
        <v>6.2551144411820046E-74</v>
      </c>
      <c r="AO74">
        <f t="shared" si="19"/>
        <v>2.9912917156123863E-81</v>
      </c>
      <c r="AP74">
        <f t="shared" si="19"/>
        <v>1.4304816022199272E-88</v>
      </c>
      <c r="AQ74">
        <f t="shared" si="19"/>
        <v>6.8407832327387213E-96</v>
      </c>
      <c r="AR74">
        <f t="shared" si="19"/>
        <v>3.2713675193005911E-103</v>
      </c>
      <c r="AS74">
        <f t="shared" si="19"/>
        <v>1.5644181495355906E-110</v>
      </c>
      <c r="AT74">
        <f t="shared" si="19"/>
        <v>7.4812884204363688E-118</v>
      </c>
      <c r="AU74">
        <f t="shared" si="19"/>
        <v>3.5776669291327517E-125</v>
      </c>
      <c r="AV74">
        <f t="shared" si="19"/>
        <v>1.7108947086390518E-132</v>
      </c>
      <c r="AW74">
        <f t="shared" si="19"/>
        <v>8.1817668396992567E-140</v>
      </c>
      <c r="AX74">
        <f t="shared" si="19"/>
        <v>3.9126452715244643E-147</v>
      </c>
      <c r="AY74">
        <f t="shared" si="20"/>
        <v>1.8710864438841178E-154</v>
      </c>
      <c r="AZ74">
        <f t="shared" si="20"/>
        <v>8.9478288426991567E-162</v>
      </c>
      <c r="BA74">
        <f t="shared" si="20"/>
        <v>4.2789877660559151E-169</v>
      </c>
      <c r="BB74">
        <f t="shared" si="20"/>
        <v>2.0462769934403449E-176</v>
      </c>
      <c r="BC74">
        <f t="shared" si="20"/>
        <v>9.7856175282039546E-184</v>
      </c>
      <c r="BD74">
        <f t="shared" si="20"/>
        <v>4.6796310504589392E-191</v>
      </c>
      <c r="BE74">
        <f t="shared" si="20"/>
        <v>2.2378707021097675E-198</v>
      </c>
      <c r="BF74">
        <f t="shared" si="20"/>
        <v>1.0701848693320169E-205</v>
      </c>
      <c r="BG74">
        <f t="shared" si="20"/>
        <v>5.1177867209946292E-213</v>
      </c>
      <c r="BH74">
        <f t="shared" si="20"/>
        <v>2.4474034040433778E-220</v>
      </c>
      <c r="BI74">
        <f t="shared" si="21"/>
        <v>1.1703866937841866E-227</v>
      </c>
      <c r="BJ74">
        <f t="shared" si="21"/>
        <v>5.5969670769280604E-235</v>
      </c>
      <c r="BK74">
        <f t="shared" si="21"/>
        <v>2.6765547341389586E-242</v>
      </c>
      <c r="BL74">
        <f t="shared" si="21"/>
        <v>1.2799704539292875E-249</v>
      </c>
      <c r="BM74">
        <f t="shared" si="21"/>
        <v>6.1210132754669581E-257</v>
      </c>
      <c r="BN74">
        <f t="shared" si="21"/>
        <v>2.9271615921619038E-264</v>
      </c>
      <c r="BO74">
        <f t="shared" si="21"/>
        <v>1.3998145840455406E-271</v>
      </c>
      <c r="BP74">
        <f t="shared" si="21"/>
        <v>6.6941261228584343E-279</v>
      </c>
      <c r="BQ74">
        <f t="shared" si="21"/>
        <v>3.2012328675147408E-286</v>
      </c>
      <c r="BR74">
        <f t="shared" si="21"/>
        <v>1.5308797665534567E-293</v>
      </c>
      <c r="BS74">
        <f t="shared" si="21"/>
        <v>7.3208997484672244E-301</v>
      </c>
      <c r="BT74">
        <f t="shared" si="21"/>
        <v>3.500965542694177E-308</v>
      </c>
      <c r="BU74">
        <f t="shared" si="21"/>
        <v>1.6742166327837045E-315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5.0109685799024302</v>
      </c>
      <c r="S75">
        <f>$Z$52+(-$Z$38*$Z$49*$Z$49/(2*$Z$39)+ $Z$53-$Z$52)/$Z$49*$Z$45+$Z$38/(2*$Z$39)*$Z$45*$Z$45+SUMPRODUCT($Z$58:$Z$82,$AB$58:$AB$82,AW$58:AW$82)</f>
        <v>3.1766463238168563</v>
      </c>
      <c r="W75">
        <f>$Z$52+(-$Z$38*$Z$49*$Z$49/(2*$Z$39)+ $Z$53-$Z$52)/$Z$49*$Z$44+$Z$38/(2*$Z$39)*$Z$44*$Z$44+SUMPRODUCT($Z$58:$Z$82,$AA$58:$AA$82,AW$58:AW$82)</f>
        <v>2.1307367343968044</v>
      </c>
      <c r="Y75">
        <v>18</v>
      </c>
      <c r="Z75" s="3">
        <f t="shared" si="17"/>
        <v>0.15911435437001953</v>
      </c>
      <c r="AA75">
        <f t="shared" si="9"/>
        <v>0.99330926635363814</v>
      </c>
      <c r="AB75">
        <f t="shared" si="10"/>
        <v>-0.29325003738446281</v>
      </c>
      <c r="AC75">
        <f t="shared" si="11"/>
        <v>6.6090584325694368E-2</v>
      </c>
      <c r="AD75">
        <f t="shared" si="12"/>
        <v>1</v>
      </c>
      <c r="AE75">
        <f t="shared" si="18"/>
        <v>6.2097307731941362E-9</v>
      </c>
      <c r="AF75">
        <f t="shared" si="18"/>
        <v>3.8560751903420167E-17</v>
      </c>
      <c r="AG75">
        <f t="shared" si="18"/>
        <v>2.3945186058240014E-25</v>
      </c>
      <c r="AH75">
        <f t="shared" si="18"/>
        <v>1.4869315873571221E-33</v>
      </c>
      <c r="AI75">
        <f t="shared" si="18"/>
        <v>9.2334437887302212E-42</v>
      </c>
      <c r="AJ75">
        <f t="shared" si="18"/>
        <v>5.7337193536378894E-50</v>
      </c>
      <c r="AK75">
        <f t="shared" si="18"/>
        <v>3.5604853515136916E-58</v>
      </c>
      <c r="AL75">
        <f t="shared" si="18"/>
        <v>2.2109652947944576E-66</v>
      </c>
      <c r="AM75">
        <f t="shared" si="18"/>
        <v>1.3729497672859289E-74</v>
      </c>
      <c r="AN75">
        <f t="shared" si="18"/>
        <v>8.5256484199633441E-83</v>
      </c>
      <c r="AO75">
        <f t="shared" si="19"/>
        <v>5.2941975352164768E-91</v>
      </c>
      <c r="AP75">
        <f t="shared" si="19"/>
        <v>3.2875537626278897E-99</v>
      </c>
      <c r="AQ75">
        <f t="shared" si="19"/>
        <v>2.0414823768316225E-107</v>
      </c>
      <c r="AR75">
        <f t="shared" si="19"/>
        <v>1.2677054500983781E-115</v>
      </c>
      <c r="AS75">
        <f t="shared" si="19"/>
        <v>7.8721086522591847E-124</v>
      </c>
      <c r="AT75">
        <f t="shared" si="19"/>
        <v>4.8883675347849867E-132</v>
      </c>
      <c r="AU75">
        <f t="shared" si="19"/>
        <v>3.035544286965057E-140</v>
      </c>
      <c r="AV75">
        <f t="shared" si="19"/>
        <v>1.8849904223131441E-148</v>
      </c>
      <c r="AW75">
        <f t="shared" si="19"/>
        <v>1.1705290995688018E-156</v>
      </c>
      <c r="AX75">
        <f t="shared" si="19"/>
        <v>7.2686672739405805E-165</v>
      </c>
      <c r="AY75">
        <f t="shared" si="20"/>
        <v>4.5136446380288652E-173</v>
      </c>
      <c r="AZ75">
        <f t="shared" si="20"/>
        <v>2.8028537075759111E-181</v>
      </c>
      <c r="BA75">
        <f t="shared" si="20"/>
        <v>1.7404959026994743E-189</v>
      </c>
      <c r="BB75">
        <f t="shared" si="20"/>
        <v>1.0808006065837858E-197</v>
      </c>
      <c r="BC75">
        <f t="shared" si="20"/>
        <v>6.7114853521933041E-206</v>
      </c>
      <c r="BD75">
        <f t="shared" si="20"/>
        <v>4.1676498223743321E-214</v>
      </c>
      <c r="BE75">
        <f t="shared" si="20"/>
        <v>2.5879971616507419E-222</v>
      </c>
      <c r="BF75">
        <f t="shared" si="20"/>
        <v>1.6070776548541202E-230</v>
      </c>
      <c r="BG75">
        <f t="shared" si="20"/>
        <v>9.9795150422338642E-239</v>
      </c>
      <c r="BH75">
        <f t="shared" si="20"/>
        <v>6.1970073553920545E-247</v>
      </c>
      <c r="BI75">
        <f t="shared" si="21"/>
        <v>3.8481773455524127E-255</v>
      </c>
      <c r="BJ75">
        <f t="shared" si="21"/>
        <v>2.3896134445730842E-263</v>
      </c>
      <c r="BK75">
        <f t="shared" si="21"/>
        <v>1.4838849412915308E-271</v>
      </c>
      <c r="BL75">
        <f t="shared" si="21"/>
        <v>9.2145322524351458E-280</v>
      </c>
      <c r="BM75">
        <f t="shared" si="21"/>
        <v>5.7219738537571058E-288</v>
      </c>
      <c r="BN75">
        <f t="shared" si="21"/>
        <v>3.5531901008244248E-296</v>
      </c>
      <c r="BO75">
        <f t="shared" si="21"/>
        <v>2.2064368922422554E-304</v>
      </c>
      <c r="BP75">
        <f t="shared" si="21"/>
        <v>0</v>
      </c>
      <c r="BQ75">
        <f t="shared" si="21"/>
        <v>8.5078104213862655E-321</v>
      </c>
      <c r="BR75">
        <f t="shared" si="21"/>
        <v>0</v>
      </c>
      <c r="BS75">
        <f t="shared" si="21"/>
        <v>0</v>
      </c>
      <c r="BT75">
        <f t="shared" si="21"/>
        <v>0</v>
      </c>
      <c r="BU75">
        <f t="shared" si="21"/>
        <v>0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5.0608406955365339</v>
      </c>
      <c r="S76">
        <f>$Z$52+(-$Z$38*$Z$49*$Z$49/(2*$Z$39)+ $Z$53-$Z$52)/$Z$49*$Z$45+$Z$38/(2*$Z$39)*$Z$45*$Z$45+SUMPRODUCT($Z$58:$Z$82,$AB$58:$AB$82,AX$58:AX$82)</f>
        <v>3.2491835521788017</v>
      </c>
      <c r="W76">
        <f>$Z$52+(-$Z$38*$Z$49*$Z$49/(2*$Z$39)+ $Z$53-$Z$52)/$Z$49*$Z$44+$Z$38/(2*$Z$39)*$Z$44*$Z$44+SUMPRODUCT($Z$58:$Z$82,$AA$58:$AA$82,AX$58:AX$82)</f>
        <v>2.1582747901273653</v>
      </c>
      <c r="Y76">
        <v>19</v>
      </c>
      <c r="Z76" s="3">
        <f t="shared" si="17"/>
        <v>-0.20131447906440783</v>
      </c>
      <c r="AA76">
        <f t="shared" si="9"/>
        <v>0.95105651629515364</v>
      </c>
      <c r="AB76">
        <f t="shared" si="10"/>
        <v>-0.95105651629515509</v>
      </c>
      <c r="AC76">
        <f t="shared" si="11"/>
        <v>0.58778525229247458</v>
      </c>
      <c r="AD76">
        <f t="shared" si="12"/>
        <v>1</v>
      </c>
      <c r="AE76">
        <f t="shared" si="18"/>
        <v>7.1756615429530723E-10</v>
      </c>
      <c r="AF76">
        <f t="shared" si="18"/>
        <v>5.1490112074214857E-19</v>
      </c>
      <c r="AG76">
        <f t="shared" si="18"/>
        <v>3.6947557037704403E-28</v>
      </c>
      <c r="AH76">
        <f t="shared" si="18"/>
        <v>2.6512316414152063E-37</v>
      </c>
      <c r="AI76">
        <f t="shared" si="18"/>
        <v>1.9024338527398454E-46</v>
      </c>
      <c r="AJ76">
        <f t="shared" si="18"/>
        <v>1.3651219710545755E-55</v>
      </c>
      <c r="AK76">
        <f t="shared" si="18"/>
        <v>9.7956532291343862E-65</v>
      </c>
      <c r="AL76">
        <f t="shared" si="18"/>
        <v>7.0290283284565181E-74</v>
      </c>
      <c r="AM76">
        <f t="shared" si="18"/>
        <v>5.0437921888962386E-83</v>
      </c>
      <c r="AN76">
        <f t="shared" si="18"/>
        <v>3.6192545640501609E-92</v>
      </c>
      <c r="AO76">
        <f t="shared" si="19"/>
        <v>2.5970542508528724E-101</v>
      </c>
      <c r="AP76">
        <f t="shared" si="19"/>
        <v>1.8635579958557172E-110</v>
      </c>
      <c r="AQ76">
        <f t="shared" si="19"/>
        <v>1.3372261443921531E-119</v>
      </c>
      <c r="AR76">
        <f t="shared" si="19"/>
        <v>9.5954810063396459E-129</v>
      </c>
      <c r="AS76">
        <f t="shared" si="19"/>
        <v>6.8853915344949218E-138</v>
      </c>
      <c r="AT76">
        <f t="shared" si="19"/>
        <v>4.9407239242238621E-147</v>
      </c>
      <c r="AU76">
        <f t="shared" si="19"/>
        <v>3.5452958178594329E-156</v>
      </c>
      <c r="AV76">
        <f t="shared" si="19"/>
        <v>2.5439830003251919E-165</v>
      </c>
      <c r="AW76">
        <f t="shared" si="19"/>
        <v>1.8254774818209294E-174</v>
      </c>
      <c r="AX76">
        <f t="shared" si="19"/>
        <v>1.3099001944589629E-183</v>
      </c>
      <c r="AY76">
        <f t="shared" si="20"/>
        <v>9.3993957007465398E-193</v>
      </c>
      <c r="AZ76">
        <f t="shared" si="20"/>
        <v>6.7446933380623794E-202</v>
      </c>
      <c r="BA76">
        <f t="shared" si="20"/>
        <v>4.8397612148472622E-211</v>
      </c>
      <c r="BB76">
        <f t="shared" si="20"/>
        <v>3.4728470877328634E-220</v>
      </c>
      <c r="BC76">
        <f t="shared" si="20"/>
        <v>2.4919994180988468E-229</v>
      </c>
      <c r="BD76">
        <f t="shared" si="20"/>
        <v>1.7881735353443876E-238</v>
      </c>
      <c r="BE76">
        <f t="shared" si="20"/>
        <v>1.2831321585724289E-247</v>
      </c>
      <c r="BF76">
        <f t="shared" si="20"/>
        <v>9.2073290638133316E-257</v>
      </c>
      <c r="BG76">
        <f t="shared" si="20"/>
        <v>6.6068643690450295E-266</v>
      </c>
      <c r="BH76">
        <f t="shared" si="20"/>
        <v>4.740859861576759E-275</v>
      </c>
      <c r="BI76">
        <f t="shared" si="21"/>
        <v>3.4018831575015653E-284</v>
      </c>
      <c r="BJ76">
        <f t="shared" si="21"/>
        <v>2.4410749811566815E-293</v>
      </c>
      <c r="BK76">
        <f t="shared" si="21"/>
        <v>1.751631901433707E-302</v>
      </c>
      <c r="BL76">
        <f t="shared" si="21"/>
        <v>0</v>
      </c>
      <c r="BM76">
        <f t="shared" si="21"/>
        <v>9.0216386930611619E-321</v>
      </c>
      <c r="BN76">
        <f t="shared" si="21"/>
        <v>0</v>
      </c>
      <c r="BO76">
        <f t="shared" si="21"/>
        <v>0</v>
      </c>
      <c r="BP76">
        <f t="shared" si="21"/>
        <v>0</v>
      </c>
      <c r="BQ76">
        <f t="shared" si="21"/>
        <v>0</v>
      </c>
      <c r="BR76">
        <f t="shared" si="21"/>
        <v>0</v>
      </c>
      <c r="BS76">
        <f t="shared" si="21"/>
        <v>0</v>
      </c>
      <c r="BT76">
        <f t="shared" si="21"/>
        <v>0</v>
      </c>
      <c r="BU76">
        <f t="shared" si="21"/>
        <v>0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5.1073524595262709</v>
      </c>
      <c r="S77">
        <f>$Z$52+(-$Z$38*$Z$49*$Z$49/(2*$Z$39)+ $Z$53-$Z$52)/$Z$49*$Z$45+$Z$38/(2*$Z$39)*$Z$45*$Z$45+SUMPRODUCT($Z$58:$Z$82,$AB$58:$AB$82,AY$58:AY$82)</f>
        <v>3.3176019055308519</v>
      </c>
      <c r="W77">
        <f>$Z$52+(-$Z$38*$Z$49*$Z$49/(2*$Z$39)+ $Z$53-$Z$52)/$Z$49*$Z$44+$Z$38/(2*$Z$39)*$Z$44*$Z$44+SUMPRODUCT($Z$58:$Z$82,$AA$58:$AA$82,AY$58:AY$82)</f>
        <v>2.1846507013452978</v>
      </c>
      <c r="Y77">
        <v>20</v>
      </c>
      <c r="Z77" s="3">
        <f t="shared" si="17"/>
        <v>0.14320291893301759</v>
      </c>
      <c r="AA77">
        <f t="shared" si="9"/>
        <v>0.73572391067313225</v>
      </c>
      <c r="AB77">
        <f t="shared" si="10"/>
        <v>0.32469946920467985</v>
      </c>
      <c r="AC77">
        <f t="shared" si="11"/>
        <v>-0.96940026593933182</v>
      </c>
      <c r="AD77">
        <f t="shared" si="12"/>
        <v>1</v>
      </c>
      <c r="AE77">
        <f t="shared" si="18"/>
        <v>7.3788906744698091E-11</v>
      </c>
      <c r="AF77">
        <f t="shared" si="18"/>
        <v>5.444801996419677E-21</v>
      </c>
      <c r="AG77">
        <f t="shared" si="18"/>
        <v>4.0176593051835576E-31</v>
      </c>
      <c r="AH77">
        <f t="shared" si="18"/>
        <v>2.96458687802157E-41</v>
      </c>
      <c r="AI77">
        <f t="shared" si="18"/>
        <v>2.187535940579753E-51</v>
      </c>
      <c r="AJ77">
        <f t="shared" si="18"/>
        <v>1.6141586292529865E-61</v>
      </c>
      <c r="AK77">
        <f t="shared" si="18"/>
        <v>1.1910700056506912E-71</v>
      </c>
      <c r="AL77">
        <f t="shared" si="18"/>
        <v>8.7887741270938352E-82</v>
      </c>
      <c r="AM77">
        <f t="shared" si="18"/>
        <v>6.4851394368606903E-92</v>
      </c>
      <c r="AN77">
        <f t="shared" si="18"/>
        <v>4.7853134913275998E-102</v>
      </c>
      <c r="AO77">
        <f t="shared" si="19"/>
        <v>3.5310300152874547E-112</v>
      </c>
      <c r="AP77">
        <f t="shared" si="19"/>
        <v>2.605508080391584E-122</v>
      </c>
      <c r="AQ77">
        <f t="shared" si="19"/>
        <v>1.9225759276653025E-132</v>
      </c>
      <c r="AR77">
        <f t="shared" si="19"/>
        <v>1.4186475597802286E-142</v>
      </c>
      <c r="AS77">
        <f t="shared" si="19"/>
        <v>1.0468043783916345E-152</v>
      </c>
      <c r="AT77">
        <f t="shared" si="19"/>
        <v>7.724255065706085E-163</v>
      </c>
      <c r="AU77">
        <f t="shared" si="19"/>
        <v>5.699642569327064E-173</v>
      </c>
      <c r="AV77">
        <f t="shared" si="19"/>
        <v>4.2057015854234171E-183</v>
      </c>
      <c r="AW77">
        <f t="shared" si="19"/>
        <v>3.103343827242167E-193</v>
      </c>
      <c r="AX77">
        <f t="shared" si="19"/>
        <v>2.2899222004876225E-203</v>
      </c>
      <c r="AY77">
        <f t="shared" si="20"/>
        <v>1.6897076109500912E-213</v>
      </c>
      <c r="AZ77">
        <f t="shared" si="20"/>
        <v>1.2468178204703625E-223</v>
      </c>
      <c r="BA77">
        <f t="shared" si="20"/>
        <v>9.2001272369356356E-234</v>
      </c>
      <c r="BB77">
        <f t="shared" si="20"/>
        <v>6.7886695061732092E-244</v>
      </c>
      <c r="BC77">
        <f t="shared" si="20"/>
        <v>5.0092892182812211E-254</v>
      </c>
      <c r="BD77">
        <f t="shared" si="20"/>
        <v>3.6962976802345575E-264</v>
      </c>
      <c r="BE77">
        <f t="shared" si="20"/>
        <v>2.7274561211291501E-274</v>
      </c>
      <c r="BF77">
        <f t="shared" si="20"/>
        <v>2.0125617440184649E-284</v>
      </c>
      <c r="BG77">
        <f t="shared" si="20"/>
        <v>1.4850464769723825E-294</v>
      </c>
      <c r="BH77">
        <f t="shared" si="20"/>
        <v>1.0957989464535163E-304</v>
      </c>
      <c r="BI77">
        <f t="shared" si="21"/>
        <v>8.0857874171744109E-315</v>
      </c>
      <c r="BJ77">
        <f t="shared" si="21"/>
        <v>0</v>
      </c>
      <c r="BK77">
        <f t="shared" si="21"/>
        <v>0</v>
      </c>
      <c r="BL77">
        <f t="shared" si="21"/>
        <v>0</v>
      </c>
      <c r="BM77">
        <f t="shared" si="21"/>
        <v>0</v>
      </c>
      <c r="BN77">
        <f t="shared" si="21"/>
        <v>0</v>
      </c>
      <c r="BO77">
        <f t="shared" si="21"/>
        <v>0</v>
      </c>
      <c r="BP77">
        <f t="shared" si="21"/>
        <v>0</v>
      </c>
      <c r="BQ77">
        <f t="shared" si="21"/>
        <v>0</v>
      </c>
      <c r="BR77">
        <f t="shared" si="21"/>
        <v>0</v>
      </c>
      <c r="BS77">
        <f t="shared" si="21"/>
        <v>0</v>
      </c>
      <c r="BT77">
        <f t="shared" si="21"/>
        <v>0</v>
      </c>
      <c r="BU77">
        <f t="shared" si="21"/>
        <v>0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5.1508070269290931</v>
      </c>
      <c r="S78">
        <f>$Z$52+(-$Z$38*$Z$49*$Z$49/(2*$Z$39)+ $Z$53-$Z$52)/$Z$49*$Z$45+$Z$38/(2*$Z$39)*$Z$45*$Z$45+SUMPRODUCT($Z$58:$Z$82,$AB$58:$AB$82,AZ$58:AZ$82)</f>
        <v>3.3821349411775268</v>
      </c>
      <c r="W78">
        <f>$Z$52+(-$Z$38*$Z$49*$Z$49/(2*$Z$39)+ $Z$53-$Z$52)/$Z$49*$Z$44+$Z$38/(2*$Z$39)*$Z$44*$Z$44+SUMPRODUCT($Z$58:$Z$82,$AA$58:$AA$82,AZ$58:AZ$82)</f>
        <v>2.2098491239496147</v>
      </c>
      <c r="Y78">
        <v>21</v>
      </c>
      <c r="Z78" s="3">
        <f t="shared" si="17"/>
        <v>-0.18214051069746201</v>
      </c>
      <c r="AA78">
        <f t="shared" si="9"/>
        <v>0.38649916929245198</v>
      </c>
      <c r="AB78">
        <f t="shared" si="10"/>
        <v>0.94031939011616106</v>
      </c>
      <c r="AC78">
        <f t="shared" si="11"/>
        <v>0.90199123013296101</v>
      </c>
      <c r="AD78">
        <f t="shared" si="12"/>
        <v>1</v>
      </c>
      <c r="AE78">
        <f t="shared" si="18"/>
        <v>6.7524310955504682E-12</v>
      </c>
      <c r="AF78">
        <f t="shared" si="18"/>
        <v>4.559531866357389E-23</v>
      </c>
      <c r="AG78">
        <f t="shared" si="18"/>
        <v>3.0787920004141325E-34</v>
      </c>
      <c r="AH78">
        <f t="shared" si="18"/>
        <v>2.0789330840328493E-45</v>
      </c>
      <c r="AI78">
        <f t="shared" si="18"/>
        <v>1.4037850235774449E-56</v>
      </c>
      <c r="AJ78">
        <f t="shared" si="18"/>
        <v>9.4789601818154024E-68</v>
      </c>
      <c r="AK78">
        <f t="shared" si="18"/>
        <v>6.4006025485157079E-79</v>
      </c>
      <c r="AL78">
        <f t="shared" si="18"/>
        <v>4.3219621008914019E-90</v>
      </c>
      <c r="AM78">
        <f t="shared" si="18"/>
        <v>2.9183746780017355E-101</v>
      </c>
      <c r="AN78">
        <f t="shared" si="18"/>
        <v>1.9706123924199911E-112</v>
      </c>
      <c r="AO78">
        <f t="shared" si="19"/>
        <v>1.3306422342317127E-123</v>
      </c>
      <c r="AP78">
        <f t="shared" si="19"/>
        <v>8.9850686128426566E-135</v>
      </c>
      <c r="AQ78">
        <f t="shared" si="19"/>
        <v>6.0671056696997965E-146</v>
      </c>
      <c r="AR78">
        <f t="shared" si="19"/>
        <v>4.0967706661659018E-157</v>
      </c>
      <c r="AS78">
        <f t="shared" si="19"/>
        <v>2.7663157368392865E-168</v>
      </c>
      <c r="AT78">
        <f t="shared" si="19"/>
        <v>1.8679356401538432E-179</v>
      </c>
      <c r="AU78">
        <f t="shared" si="19"/>
        <v>1.2613104754522498E-190</v>
      </c>
      <c r="AV78">
        <f t="shared" si="19"/>
        <v>8.5169068180405382E-202</v>
      </c>
      <c r="AW78">
        <f t="shared" si="19"/>
        <v>5.7509879687869449E-213</v>
      </c>
      <c r="AX78">
        <f t="shared" si="19"/>
        <v>3.8833126018608218E-224</v>
      </c>
      <c r="AY78">
        <f t="shared" si="20"/>
        <v>2.6221784579655049E-235</v>
      </c>
      <c r="AZ78">
        <f t="shared" si="20"/>
        <v>1.770609575277967E-246</v>
      </c>
      <c r="BA78">
        <f t="shared" si="20"/>
        <v>1.195591177371751E-257</v>
      </c>
      <c r="BB78">
        <f t="shared" si="20"/>
        <v>8.0731420600431501E-269</v>
      </c>
      <c r="BC78">
        <f t="shared" si="20"/>
        <v>5.451338596222315E-280</v>
      </c>
      <c r="BD78">
        <f t="shared" si="20"/>
        <v>3.6809765526577566E-291</v>
      </c>
      <c r="BE78">
        <f t="shared" si="20"/>
        <v>2.4855525192667016E-302</v>
      </c>
      <c r="BF78">
        <f t="shared" si="20"/>
        <v>0</v>
      </c>
      <c r="BG78">
        <f t="shared" si="20"/>
        <v>0</v>
      </c>
      <c r="BH78">
        <f t="shared" si="20"/>
        <v>0</v>
      </c>
      <c r="BI78">
        <f t="shared" si="21"/>
        <v>0</v>
      </c>
      <c r="BJ78">
        <f t="shared" si="21"/>
        <v>0</v>
      </c>
      <c r="BK78">
        <f t="shared" si="21"/>
        <v>0</v>
      </c>
      <c r="BL78">
        <f t="shared" si="21"/>
        <v>0</v>
      </c>
      <c r="BM78">
        <f t="shared" si="21"/>
        <v>0</v>
      </c>
      <c r="BN78">
        <f t="shared" si="21"/>
        <v>0</v>
      </c>
      <c r="BO78">
        <f t="shared" si="21"/>
        <v>0</v>
      </c>
      <c r="BP78">
        <f t="shared" si="21"/>
        <v>0</v>
      </c>
      <c r="BQ78">
        <f t="shared" si="21"/>
        <v>0</v>
      </c>
      <c r="BR78">
        <f t="shared" si="21"/>
        <v>0</v>
      </c>
      <c r="BS78">
        <f t="shared" si="21"/>
        <v>0</v>
      </c>
      <c r="BT78">
        <f t="shared" si="21"/>
        <v>0</v>
      </c>
      <c r="BU78">
        <f t="shared" si="21"/>
        <v>0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5.1914663087370032</v>
      </c>
      <c r="S79">
        <f>$Z$52+(-$Z$38*$Z$49*$Z$49/(2*$Z$39)+ $Z$53-$Z$52)/$Z$49*$Z$45+$Z$38/(2*$Z$39)*$Z$45*$Z$45+SUMPRODUCT($Z$58:$Z$82,$AB$58:$AB$82,BA$58:BA$82)</f>
        <v>3.443003652080034</v>
      </c>
      <c r="W79">
        <f>$Z$52+(-$Z$38*$Z$49*$Z$49/(2*$Z$39)+ $Z$53-$Z$52)/$Z$49*$Z$44+$Z$38/(2*$Z$39)*$Z$44*$Z$44+SUMPRODUCT($Z$58:$Z$82,$AA$58:$AA$82,BA$58:BA$82)</f>
        <v>2.2338718099677362</v>
      </c>
      <c r="Y79">
        <v>22</v>
      </c>
      <c r="Z79" s="3">
        <f t="shared" si="17"/>
        <v>0.13018447175728873</v>
      </c>
      <c r="AA79">
        <f t="shared" si="9"/>
        <v>-3.3063369317306163E-2</v>
      </c>
      <c r="AB79">
        <f t="shared" si="10"/>
        <v>-0.35579384692251448</v>
      </c>
      <c r="AC79">
        <f t="shared" si="11"/>
        <v>-0.41678186049528476</v>
      </c>
      <c r="AD79">
        <f t="shared" si="12"/>
        <v>1</v>
      </c>
      <c r="AE79">
        <f t="shared" si="18"/>
        <v>5.4988161792555427E-13</v>
      </c>
      <c r="AF79">
        <f t="shared" si="18"/>
        <v>3.0236974251866632E-25</v>
      </c>
      <c r="AG79">
        <f t="shared" si="18"/>
        <v>1.6626753506639646E-37</v>
      </c>
      <c r="AH79">
        <f t="shared" si="18"/>
        <v>9.1427461190804573E-50</v>
      </c>
      <c r="AI79">
        <f t="shared" si="18"/>
        <v>5.027427176723891E-62</v>
      </c>
      <c r="AJ79">
        <f t="shared" si="18"/>
        <v>2.7644893217059302E-74</v>
      </c>
      <c r="AK79">
        <f t="shared" si="18"/>
        <v>1.5201418609571108E-86</v>
      </c>
      <c r="AL79">
        <f t="shared" si="18"/>
        <v>8.3589792439969405E-99</v>
      </c>
      <c r="AM79">
        <f t="shared" si="18"/>
        <v>4.5964482523741931E-111</v>
      </c>
      <c r="AN79">
        <f t="shared" si="18"/>
        <v>2.5275024017259077E-123</v>
      </c>
      <c r="AO79">
        <f t="shared" si="19"/>
        <v>1.3898268745705413E-135</v>
      </c>
      <c r="AP79">
        <f t="shared" si="19"/>
        <v>7.6424012098252461E-148</v>
      </c>
      <c r="AQ79">
        <f t="shared" si="19"/>
        <v>4.2024159420936358E-160</v>
      </c>
      <c r="AR79">
        <f t="shared" si="19"/>
        <v>2.3108308860387768E-172</v>
      </c>
      <c r="AS79">
        <f t="shared" si="19"/>
        <v>1.2706832111460897E-184</v>
      </c>
      <c r="AT79">
        <f t="shared" si="19"/>
        <v>6.9872534001563718E-197</v>
      </c>
      <c r="AU79">
        <f t="shared" si="19"/>
        <v>3.8421615537696431E-209</v>
      </c>
      <c r="AV79">
        <f t="shared" si="19"/>
        <v>2.112732580146049E-221</v>
      </c>
      <c r="AW79">
        <f t="shared" si="19"/>
        <v>1.1617539900425092E-233</v>
      </c>
      <c r="AX79">
        <f t="shared" si="19"/>
        <v>6.3882673087219072E-246</v>
      </c>
      <c r="AY79">
        <f t="shared" si="20"/>
        <v>3.5127883835533153E-258</v>
      </c>
      <c r="AZ79">
        <f t="shared" si="20"/>
        <v>1.9316197227790792E-270</v>
      </c>
      <c r="BA79">
        <f t="shared" si="20"/>
        <v>1.0621614587663735E-282</v>
      </c>
      <c r="BB79">
        <f t="shared" si="20"/>
        <v>5.8406266574331415E-295</v>
      </c>
      <c r="BC79">
        <f t="shared" si="20"/>
        <v>3.2116564999213182E-307</v>
      </c>
      <c r="BD79">
        <f t="shared" si="20"/>
        <v>1.7660376510595358E-319</v>
      </c>
      <c r="BE79">
        <f t="shared" si="20"/>
        <v>0</v>
      </c>
      <c r="BF79">
        <f t="shared" si="20"/>
        <v>0</v>
      </c>
      <c r="BG79">
        <f t="shared" si="20"/>
        <v>0</v>
      </c>
      <c r="BH79">
        <f t="shared" si="20"/>
        <v>0</v>
      </c>
      <c r="BI79">
        <f t="shared" si="21"/>
        <v>0</v>
      </c>
      <c r="BJ79">
        <f t="shared" si="21"/>
        <v>0</v>
      </c>
      <c r="BK79">
        <f t="shared" si="21"/>
        <v>0</v>
      </c>
      <c r="BL79">
        <f t="shared" si="21"/>
        <v>0</v>
      </c>
      <c r="BM79">
        <f t="shared" si="21"/>
        <v>0</v>
      </c>
      <c r="BN79">
        <f t="shared" si="21"/>
        <v>0</v>
      </c>
      <c r="BO79">
        <f t="shared" si="21"/>
        <v>0</v>
      </c>
      <c r="BP79">
        <f t="shared" si="21"/>
        <v>0</v>
      </c>
      <c r="BQ79">
        <f t="shared" si="21"/>
        <v>0</v>
      </c>
      <c r="BR79">
        <f t="shared" si="21"/>
        <v>0</v>
      </c>
      <c r="BS79">
        <f t="shared" si="21"/>
        <v>0</v>
      </c>
      <c r="BT79">
        <f t="shared" si="21"/>
        <v>0</v>
      </c>
      <c r="BU79">
        <f t="shared" si="21"/>
        <v>0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5.2295585524287098</v>
      </c>
      <c r="S80">
        <f>$Z$52+(-$Z$38*$Z$49*$Z$49/(2*$Z$39)+ $Z$53-$Z$52)/$Z$49*$Z$45+$Z$38/(2*$Z$39)*$Z$45*$Z$45+SUMPRODUCT($Z$58:$Z$82,$AB$58:$AB$82,BB$58:BB$82)</f>
        <v>3.5004167341033661</v>
      </c>
      <c r="W80">
        <f>$Z$52+(-$Z$38*$Z$49*$Z$49/(2*$Z$39)+ $Z$53-$Z$52)/$Z$49*$Z$44+$Z$38/(2*$Z$39)*$Z$44*$Z$44+SUMPRODUCT($Z$58:$Z$82,$AA$58:$AA$82,BB$58:BB$82)</f>
        <v>2.2567335283068268</v>
      </c>
      <c r="Y80">
        <v>23</v>
      </c>
      <c r="Z80" s="3">
        <f t="shared" si="17"/>
        <v>-0.16630140979717761</v>
      </c>
      <c r="AA80">
        <f t="shared" si="9"/>
        <v>-0.4466088068528058</v>
      </c>
      <c r="AB80">
        <f t="shared" si="10"/>
        <v>-0.9285540384897063</v>
      </c>
      <c r="AC80">
        <f t="shared" si="11"/>
        <v>-0.26147994095382948</v>
      </c>
      <c r="AD80">
        <f t="shared" si="12"/>
        <v>1</v>
      </c>
      <c r="AE80">
        <f t="shared" si="18"/>
        <v>3.9849070698076002E-14</v>
      </c>
      <c r="AF80">
        <f t="shared" si="18"/>
        <v>1.5879481415357048E-27</v>
      </c>
      <c r="AG80">
        <f t="shared" si="18"/>
        <v>6.3278246042722778E-41</v>
      </c>
      <c r="AH80">
        <f t="shared" si="18"/>
        <v>2.5215793002066991E-54</v>
      </c>
      <c r="AI80">
        <f t="shared" si="18"/>
        <v>1.0048257320318E-67</v>
      </c>
      <c r="AJ80">
        <f t="shared" si="18"/>
        <v>4.0041364222440444E-81</v>
      </c>
      <c r="AK80">
        <f t="shared" si="18"/>
        <v>1.5956111537469129E-94</v>
      </c>
      <c r="AL80">
        <f t="shared" si="18"/>
        <v>6.358360990156727E-108</v>
      </c>
      <c r="AM80">
        <f t="shared" si="18"/>
        <v>2.5337472971538637E-121</v>
      </c>
      <c r="AN80">
        <f t="shared" si="18"/>
        <v>1.0096747517530706E-134</v>
      </c>
      <c r="AO80">
        <f t="shared" si="19"/>
        <v>4.0234593116359927E-148</v>
      </c>
      <c r="AP80">
        <f t="shared" si="19"/>
        <v>1.6033108487938602E-161</v>
      </c>
      <c r="AQ80">
        <f t="shared" si="19"/>
        <v>6.3890447364555846E-175</v>
      </c>
      <c r="AR80">
        <f t="shared" si="19"/>
        <v>2.5459744826458639E-188</v>
      </c>
      <c r="AS80">
        <f t="shared" si="19"/>
        <v>1.0145469837294458E-201</v>
      </c>
      <c r="AT80">
        <f t="shared" si="19"/>
        <v>4.0428754481139942E-215</v>
      </c>
      <c r="AU80">
        <f t="shared" si="19"/>
        <v>1.6110479973134966E-228</v>
      </c>
      <c r="AV80">
        <f t="shared" si="19"/>
        <v>6.4198718004520755E-242</v>
      </c>
      <c r="AW80">
        <f t="shared" si="19"/>
        <v>2.5582620940305238E-255</v>
      </c>
      <c r="AX80">
        <f t="shared" si="19"/>
        <v>1.0194429156064503E-268</v>
      </c>
      <c r="AY80">
        <f t="shared" si="20"/>
        <v>4.0623822735176722E-282</v>
      </c>
      <c r="AZ80">
        <f t="shared" si="20"/>
        <v>1.6188233822782551E-295</v>
      </c>
      <c r="BA80">
        <f t="shared" si="20"/>
        <v>0</v>
      </c>
      <c r="BB80">
        <f t="shared" si="20"/>
        <v>2.569141358374482E-322</v>
      </c>
      <c r="BC80">
        <f t="shared" si="20"/>
        <v>0</v>
      </c>
      <c r="BD80">
        <f t="shared" si="20"/>
        <v>0</v>
      </c>
      <c r="BE80">
        <f t="shared" si="20"/>
        <v>0</v>
      </c>
      <c r="BF80">
        <f t="shared" si="20"/>
        <v>0</v>
      </c>
      <c r="BG80">
        <f t="shared" si="20"/>
        <v>0</v>
      </c>
      <c r="BH80">
        <f t="shared" si="20"/>
        <v>0</v>
      </c>
      <c r="BI80">
        <f t="shared" si="21"/>
        <v>0</v>
      </c>
      <c r="BJ80">
        <f t="shared" si="21"/>
        <v>0</v>
      </c>
      <c r="BK80">
        <f t="shared" si="21"/>
        <v>0</v>
      </c>
      <c r="BL80">
        <f t="shared" si="21"/>
        <v>0</v>
      </c>
      <c r="BM80">
        <f t="shared" si="21"/>
        <v>0</v>
      </c>
      <c r="BN80">
        <f t="shared" si="21"/>
        <v>0</v>
      </c>
      <c r="BO80">
        <f t="shared" si="21"/>
        <v>0</v>
      </c>
      <c r="BP80">
        <f t="shared" si="21"/>
        <v>0</v>
      </c>
      <c r="BQ80">
        <f t="shared" si="21"/>
        <v>0</v>
      </c>
      <c r="BR80">
        <f t="shared" si="21"/>
        <v>0</v>
      </c>
      <c r="BS80">
        <f t="shared" si="21"/>
        <v>0</v>
      </c>
      <c r="BT80">
        <f t="shared" si="21"/>
        <v>0</v>
      </c>
      <c r="BU80">
        <f t="shared" si="21"/>
        <v>0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5.2652843201590196</v>
      </c>
      <c r="S81">
        <f>$Z$52+(-$Z$38*$Z$49*$Z$49/(2*$Z$39)+ $Z$53-$Z$52)/$Z$49*$Z$45+$Z$38/(2*$Z$39)*$Z$45*$Z$45+SUMPRODUCT($Z$58:$Z$82,$AB$58:$AB$82,BC$58:BC$82)</f>
        <v>3.5545710769377177</v>
      </c>
      <c r="W81">
        <f>$Z$52+(-$Z$38*$Z$49*$Z$49/(2*$Z$39)+ $Z$53-$Z$52)/$Z$49*$Z$44+$Z$38/(2*$Z$39)*$Z$44*$Z$44+SUMPRODUCT($Z$58:$Z$82,$AA$58:$AA$82,BC$58:BC$82)</f>
        <v>2.2784587637955589</v>
      </c>
      <c r="Y81">
        <v>24</v>
      </c>
      <c r="Z81" s="3">
        <f t="shared" si="17"/>
        <v>0.11933576577751465</v>
      </c>
      <c r="AA81">
        <f t="shared" si="9"/>
        <v>-0.77887727876211155</v>
      </c>
      <c r="AB81">
        <f t="shared" si="10"/>
        <v>0.38649916929245193</v>
      </c>
      <c r="AC81">
        <f t="shared" si="11"/>
        <v>0.81862481468669224</v>
      </c>
      <c r="AD81">
        <f t="shared" si="12"/>
        <v>1</v>
      </c>
      <c r="AE81">
        <f t="shared" si="18"/>
        <v>2.5698462994444822E-15</v>
      </c>
      <c r="AF81">
        <f t="shared" si="18"/>
        <v>6.6041086715795665E-30</v>
      </c>
      <c r="AG81">
        <f t="shared" si="18"/>
        <v>1.6971540809837943E-44</v>
      </c>
      <c r="AH81">
        <f t="shared" si="18"/>
        <v>4.3614251346032428E-59</v>
      </c>
      <c r="AI81">
        <f t="shared" si="18"/>
        <v>1.1208189983231725E-73</v>
      </c>
      <c r="AJ81">
        <f t="shared" si="18"/>
        <v>2.880331974600438E-88</v>
      </c>
      <c r="AK81">
        <f t="shared" si="18"/>
        <v>7.4020104660960304E-103</v>
      </c>
      <c r="AL81">
        <f t="shared" si="18"/>
        <v>1.9022025370483137E-117</v>
      </c>
      <c r="AM81">
        <f t="shared" si="18"/>
        <v>4.8883671652811745E-132</v>
      </c>
      <c r="AN81">
        <f t="shared" si="18"/>
        <v>1.2562352270019457E-146</v>
      </c>
      <c r="AO81">
        <f t="shared" si="19"/>
        <v>3.2283307986093182E-161</v>
      </c>
      <c r="AP81">
        <f t="shared" si="19"/>
        <v>8.2963122839042449E-176</v>
      </c>
      <c r="AQ81">
        <f t="shared" si="19"/>
        <v>2.1320247421819853E-190</v>
      </c>
      <c r="AR81">
        <f t="shared" si="19"/>
        <v>5.4789747896255535E-205</v>
      </c>
      <c r="AS81">
        <f t="shared" si="19"/>
        <v>1.408012024974427E-219</v>
      </c>
      <c r="AT81">
        <f t="shared" si="19"/>
        <v>3.6183744919526292E-234</v>
      </c>
      <c r="AU81">
        <f t="shared" si="19"/>
        <v>9.2986644238204647E-249</v>
      </c>
      <c r="AV81">
        <f t="shared" si="19"/>
        <v>2.3896119092398126E-263</v>
      </c>
      <c r="AW81">
        <f t="shared" si="19"/>
        <v>6.1409427490255553E-278</v>
      </c>
      <c r="AX81">
        <f t="shared" si="19"/>
        <v>1.5781266274585949E-292</v>
      </c>
      <c r="AY81">
        <f t="shared" si="20"/>
        <v>4.0555396037338814E-307</v>
      </c>
      <c r="AZ81">
        <f t="shared" si="20"/>
        <v>1.0424785127250302E-321</v>
      </c>
      <c r="BA81">
        <f t="shared" si="20"/>
        <v>0</v>
      </c>
      <c r="BB81">
        <f t="shared" si="20"/>
        <v>0</v>
      </c>
      <c r="BC81">
        <f t="shared" si="20"/>
        <v>0</v>
      </c>
      <c r="BD81">
        <f t="shared" si="20"/>
        <v>0</v>
      </c>
      <c r="BE81">
        <f t="shared" si="20"/>
        <v>0</v>
      </c>
      <c r="BF81">
        <f t="shared" si="20"/>
        <v>0</v>
      </c>
      <c r="BG81">
        <f t="shared" si="20"/>
        <v>0</v>
      </c>
      <c r="BH81">
        <f t="shared" si="20"/>
        <v>0</v>
      </c>
      <c r="BI81">
        <f t="shared" si="21"/>
        <v>0</v>
      </c>
      <c r="BJ81">
        <f t="shared" si="21"/>
        <v>0</v>
      </c>
      <c r="BK81">
        <f t="shared" si="21"/>
        <v>0</v>
      </c>
      <c r="BL81">
        <f t="shared" si="21"/>
        <v>0</v>
      </c>
      <c r="BM81">
        <f t="shared" si="21"/>
        <v>0</v>
      </c>
      <c r="BN81">
        <f t="shared" si="21"/>
        <v>0</v>
      </c>
      <c r="BO81">
        <f t="shared" si="21"/>
        <v>0</v>
      </c>
      <c r="BP81">
        <f t="shared" si="21"/>
        <v>0</v>
      </c>
      <c r="BQ81">
        <f t="shared" si="21"/>
        <v>0</v>
      </c>
      <c r="BR81">
        <f t="shared" si="21"/>
        <v>0</v>
      </c>
      <c r="BS81">
        <f t="shared" si="21"/>
        <v>0</v>
      </c>
      <c r="BT81">
        <f t="shared" si="21"/>
        <v>0</v>
      </c>
      <c r="BU81">
        <f t="shared" si="21"/>
        <v>0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5.2988212203261691</v>
      </c>
      <c r="S82">
        <f>$Z$52+(-$Z$38*$Z$49*$Z$49/(2*$Z$39)+ $Z$53-$Z$52)/$Z$49*$Z$45+$Z$38/(2*$Z$39)*$Z$45*$Z$45+SUMPRODUCT($Z$58:$Z$82,$AB$58:$AB$82,BD$58:BD$82)</f>
        <v>3.6056523384203238</v>
      </c>
      <c r="W82">
        <f>$Z$52+(-$Z$38*$Z$49*$Z$49/(2*$Z$39)+ $Z$53-$Z$52)/$Z$49*$Z$44+$Z$38/(2*$Z$39)*$Z$44*$Z$44+SUMPRODUCT($Z$58:$Z$82,$AA$58:$AA$82,BD$58:BD$82)</f>
        <v>2.2990790704927142</v>
      </c>
      <c r="Y82">
        <v>25</v>
      </c>
      <c r="Z82" s="3">
        <f t="shared" si="17"/>
        <v>-0.15299673358092594</v>
      </c>
      <c r="AA82">
        <f t="shared" si="9"/>
        <v>-0.96940026593933037</v>
      </c>
      <c r="AB82">
        <f t="shared" si="10"/>
        <v>0.91577332665505862</v>
      </c>
      <c r="AC82">
        <f t="shared" si="11"/>
        <v>-0.99658449300666951</v>
      </c>
      <c r="AD82">
        <f t="shared" si="12"/>
        <v>1</v>
      </c>
      <c r="AE82">
        <f t="shared" si="18"/>
        <v>1.4748099401950267E-16</v>
      </c>
      <c r="AF82">
        <f t="shared" si="18"/>
        <v>2.1750638839741141E-32</v>
      </c>
      <c r="AG82">
        <f t="shared" si="18"/>
        <v>3.2078051350419776E-48</v>
      </c>
      <c r="AH82">
        <f t="shared" si="18"/>
        <v>4.7309028993685584E-64</v>
      </c>
      <c r="AI82">
        <f t="shared" si="18"/>
        <v>6.9771810960565118E-80</v>
      </c>
      <c r="AJ82">
        <f t="shared" si="18"/>
        <v>1.0290013784403729E-95</v>
      </c>
      <c r="AK82">
        <f t="shared" si="18"/>
        <v>1.517581461397664E-111</v>
      </c>
      <c r="AL82">
        <f t="shared" si="18"/>
        <v>2.2381437348047574E-127</v>
      </c>
      <c r="AM82">
        <f t="shared" si="18"/>
        <v>3.3008359057263483E-143</v>
      </c>
      <c r="AN82">
        <f t="shared" si="18"/>
        <v>4.8681056047160046E-159</v>
      </c>
      <c r="AO82">
        <f t="shared" si="19"/>
        <v>7.1795289654688337E-175</v>
      </c>
      <c r="AP82">
        <f t="shared" si="19"/>
        <v>1.0588438368319466E-190</v>
      </c>
      <c r="AQ82">
        <f t="shared" si="19"/>
        <v>1.5615934156733966E-206</v>
      </c>
      <c r="AR82">
        <f t="shared" si="19"/>
        <v>2.3030529882613871E-222</v>
      </c>
      <c r="AS82">
        <f t="shared" si="19"/>
        <v>3.3965646969973093E-238</v>
      </c>
      <c r="AT82">
        <f t="shared" si="19"/>
        <v>5.0092873776452193E-254</v>
      </c>
      <c r="AU82">
        <f t="shared" si="19"/>
        <v>7.387745202018754E-270</v>
      </c>
      <c r="AV82">
        <f t="shared" si="19"/>
        <v>1.0895510527426381E-285</v>
      </c>
      <c r="AW82">
        <f t="shared" si="19"/>
        <v>1.6068828316486324E-301</v>
      </c>
      <c r="AX82">
        <f t="shared" si="19"/>
        <v>2.3698446640893942E-317</v>
      </c>
      <c r="AY82">
        <f t="shared" si="20"/>
        <v>0</v>
      </c>
      <c r="AZ82">
        <f t="shared" si="20"/>
        <v>0</v>
      </c>
      <c r="BA82">
        <f t="shared" si="20"/>
        <v>0</v>
      </c>
      <c r="BB82">
        <f t="shared" si="20"/>
        <v>0</v>
      </c>
      <c r="BC82">
        <f t="shared" si="20"/>
        <v>0</v>
      </c>
      <c r="BD82">
        <f t="shared" si="20"/>
        <v>0</v>
      </c>
      <c r="BE82">
        <f t="shared" si="20"/>
        <v>0</v>
      </c>
      <c r="BF82">
        <f t="shared" si="20"/>
        <v>0</v>
      </c>
      <c r="BG82">
        <f t="shared" si="20"/>
        <v>0</v>
      </c>
      <c r="BH82">
        <f t="shared" si="20"/>
        <v>0</v>
      </c>
      <c r="BI82">
        <f t="shared" si="21"/>
        <v>0</v>
      </c>
      <c r="BJ82">
        <f t="shared" si="21"/>
        <v>0</v>
      </c>
      <c r="BK82">
        <f t="shared" si="21"/>
        <v>0</v>
      </c>
      <c r="BL82">
        <f t="shared" si="21"/>
        <v>0</v>
      </c>
      <c r="BM82">
        <f t="shared" si="21"/>
        <v>0</v>
      </c>
      <c r="BN82">
        <f t="shared" si="21"/>
        <v>0</v>
      </c>
      <c r="BO82">
        <f t="shared" si="21"/>
        <v>0</v>
      </c>
      <c r="BP82">
        <f t="shared" si="21"/>
        <v>0</v>
      </c>
      <c r="BQ82">
        <f t="shared" si="21"/>
        <v>0</v>
      </c>
      <c r="BR82">
        <f t="shared" si="21"/>
        <v>0</v>
      </c>
      <c r="BS82">
        <f t="shared" si="21"/>
        <v>0</v>
      </c>
      <c r="BT82">
        <f t="shared" si="21"/>
        <v>0</v>
      </c>
      <c r="BU82">
        <f t="shared" si="21"/>
        <v>0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5.3303276602341825</v>
      </c>
      <c r="S83">
        <f>$Z$52+(-$Z$38*$Z$49*$Z$49/(2*$Z$39)+ $Z$53-$Z$52)/$Z$49*$Z$45+$Z$38/(2*$Z$39)*$Z$45*$Z$45+SUMPRODUCT($Z$58:$Z$82,$AB$58:$AB$82,BE$58:BE$82)</f>
        <v>3.6538355208336579</v>
      </c>
      <c r="W83">
        <f>$Z$52+(-$Z$38*$Z$49*$Z$49/(2*$Z$39)+ $Z$53-$Z$52)/$Z$49*$Z$44+$Z$38/(2*$Z$39)*$Z$44*$Z$44+SUMPRODUCT($Z$58:$Z$82,$AA$58:$AA$82,BE$58:BE$82)</f>
        <v>2.3186309615099812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5.35994587132428</v>
      </c>
      <c r="S84">
        <f>$Z$52+(-$Z$38*$Z$49*$Z$49/(2*$Z$39)+ $Z$53-$Z$52)/$Z$49*$Z$45+$Z$38/(2*$Z$39)*$Z$45*$Z$45+SUMPRODUCT($Z$58:$Z$82,$AB$58:$AB$82,BF$58:BF$82)</f>
        <v>3.6992855761444594</v>
      </c>
      <c r="W84">
        <f>$Z$52+(-$Z$38*$Z$49*$Z$49/(2*$Z$39)+ $Z$53-$Z$52)/$Z$49*$Z$44+$Z$38/(2*$Z$39)*$Z$44*$Z$44+SUMPRODUCT($Z$58:$Z$82,$AA$58:$AA$82,BF$58:BF$82)</f>
        <v>2.3371542609503737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5.3878043469904471</v>
      </c>
      <c r="S85">
        <f>$Z$52+(-$Z$38*$Z$49*$Z$49/(2*$Z$39)+ $Z$53-$Z$52)/$Z$49*$Z$45+$Z$38/(2*$Z$39)*$Z$45*$Z$45+SUMPRODUCT($Z$58:$Z$82,$AB$58:$AB$82,BG$58:BG$82)</f>
        <v>3.7421579904455147</v>
      </c>
      <c r="W85">
        <f>$Z$52+(-$Z$38*$Z$49*$Z$49/(2*$Z$39)+ $Z$53-$Z$52)/$Z$49*$Z$44+$Z$38/(2*$Z$39)*$Z$44*$Z$44+SUMPRODUCT($Z$58:$Z$82,$AA$58:$AA$82,BG$58:BG$82)</f>
        <v>2.3546908198816308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5.414019804180275</v>
      </c>
      <c r="S86">
        <f>$Z$52+(-$Z$38*$Z$49*$Z$49/(2*$Z$39)+ $Z$53-$Z$52)/$Z$49*$Z$45+$Z$38/(2*$Z$39)*$Z$45*$Z$45+SUMPRODUCT($Z$58:$Z$82,$AB$58:$AB$82,BH$58:BH$82)</f>
        <v>3.7825993188232871</v>
      </c>
      <c r="W86">
        <f>$Z$52+(-$Z$38*$Z$49*$Z$49/(2*$Z$39)+ $Z$53-$Z$52)/$Z$49*$Z$44+$Z$38/(2*$Z$39)*$Z$44*$Z$44+SUMPRODUCT($Z$58:$Z$82,$AA$58:$AA$82,BH$58:BH$82)</f>
        <v>2.3712835161874066</v>
      </c>
      <c r="AC86" t="s">
        <v>21</v>
      </c>
      <c r="AD86">
        <f>$Z$52+(-$Z$38*$Z$49*$Z$49/(2*$Z$37)+ $Z$53-$Z$52)/$Z$49*$Z$44+$Z$38/(2*$Z$37)*$Z$44*$Z$44+SUMPRODUCT($Z$58:$Z$82,$AA$58:$AA$82,AD$58:AD$82)</f>
        <v>1.3314033690057978</v>
      </c>
      <c r="AE86">
        <f t="shared" ref="AE86:BS86" si="22">$Z$52+(-$Z$38*$Z$49*$Z$49/(2*$Z$39)+ $Z$53-$Z$52)/$Z$49*$Z$44+$Z$38/(2*$Z$39)*$Z$44*$Z$44+SUMPRODUCT($Z$58:$Z$82,$AA$58:$AA$82,AE$58:AE$82)</f>
        <v>1.4175536068027401</v>
      </c>
      <c r="AF86">
        <f t="shared" si="22"/>
        <v>1.5438507561620713</v>
      </c>
      <c r="AG86">
        <f t="shared" si="22"/>
        <v>1.6160537347538921</v>
      </c>
      <c r="AH86">
        <f t="shared" si="22"/>
        <v>1.6640891962675357</v>
      </c>
      <c r="AI86">
        <f t="shared" si="22"/>
        <v>1.7001971582987143</v>
      </c>
      <c r="AJ86">
        <f t="shared" si="22"/>
        <v>1.7307920084099417</v>
      </c>
      <c r="AK86">
        <f t="shared" si="22"/>
        <v>1.7595230914600128</v>
      </c>
      <c r="AL86">
        <f t="shared" si="22"/>
        <v>1.7883245360838811</v>
      </c>
      <c r="AM86">
        <f t="shared" si="22"/>
        <v>1.8180342381556707</v>
      </c>
      <c r="AN86">
        <f t="shared" si="22"/>
        <v>1.8488375059879725</v>
      </c>
      <c r="AO86">
        <f t="shared" si="22"/>
        <v>1.8805719580569606</v>
      </c>
      <c r="AP86">
        <f t="shared" si="22"/>
        <v>1.9129204418650969</v>
      </c>
      <c r="AQ86">
        <f t="shared" si="22"/>
        <v>1.9455233936609502</v>
      </c>
      <c r="AR86">
        <f t="shared" si="22"/>
        <v>1.9780384889126497</v>
      </c>
      <c r="AS86">
        <f t="shared" si="22"/>
        <v>2.0101682167625494</v>
      </c>
      <c r="AT86">
        <f t="shared" si="22"/>
        <v>2.0416691479145119</v>
      </c>
      <c r="AU86">
        <f t="shared" si="22"/>
        <v>2.072351473926302</v>
      </c>
      <c r="AV86">
        <f t="shared" si="22"/>
        <v>2.1020738965803059</v>
      </c>
      <c r="AW86">
        <f t="shared" si="22"/>
        <v>2.1307367343968044</v>
      </c>
      <c r="AX86">
        <f t="shared" si="22"/>
        <v>2.1582747901273653</v>
      </c>
      <c r="AY86">
        <f t="shared" si="22"/>
        <v>2.1846507013452978</v>
      </c>
      <c r="AZ86">
        <f t="shared" si="22"/>
        <v>2.2098491239496147</v>
      </c>
      <c r="BA86">
        <f t="shared" si="22"/>
        <v>2.2338718099677362</v>
      </c>
      <c r="BB86">
        <f t="shared" si="22"/>
        <v>2.2567335283068268</v>
      </c>
      <c r="BC86">
        <f t="shared" si="22"/>
        <v>2.2784587637955589</v>
      </c>
      <c r="BD86">
        <f t="shared" si="22"/>
        <v>2.2990790704927142</v>
      </c>
      <c r="BE86">
        <f t="shared" si="22"/>
        <v>2.3186309615099812</v>
      </c>
      <c r="BF86">
        <f t="shared" si="22"/>
        <v>2.3371542609503737</v>
      </c>
      <c r="BG86">
        <f t="shared" si="22"/>
        <v>2.3546908198816308</v>
      </c>
      <c r="BH86">
        <f t="shared" si="22"/>
        <v>2.3712835161874066</v>
      </c>
      <c r="BI86">
        <f t="shared" si="22"/>
        <v>2.3869754990247563</v>
      </c>
      <c r="BJ86">
        <f t="shared" si="22"/>
        <v>2.4018096182466673</v>
      </c>
      <c r="BK86">
        <f t="shared" si="22"/>
        <v>2.4158279924668378</v>
      </c>
      <c r="BL86">
        <f t="shared" si="22"/>
        <v>2.4290717012367185</v>
      </c>
      <c r="BM86">
        <f t="shared" si="22"/>
        <v>2.4415805666385064</v>
      </c>
      <c r="BN86">
        <f t="shared" si="22"/>
        <v>2.4533929982477938</v>
      </c>
      <c r="BO86">
        <f t="shared" si="22"/>
        <v>2.4645458998618643</v>
      </c>
      <c r="BP86">
        <f t="shared" si="22"/>
        <v>2.4750746173509564</v>
      </c>
      <c r="BQ86">
        <f t="shared" si="22"/>
        <v>2.4850129126474951</v>
      </c>
      <c r="BR86">
        <f t="shared" si="22"/>
        <v>2.494392968085648</v>
      </c>
      <c r="BS86">
        <f t="shared" si="22"/>
        <v>2.503245408151769</v>
      </c>
      <c r="BT86">
        <f>$Z$52+(-$Z$38*$Z$49*$Z$49/(2*$Z$39)+ $Z$53-$Z$52)/$Z$49*$Z$44+$Z$38/(2*$Z$39)*$Z$44*$Z$44+SUMPRODUCT($Z$58:$Z$82,$AA$58:$AA$82,BT$58:BT$82)</f>
        <v>2.5115993295873711</v>
      </c>
      <c r="BU86">
        <f>$Z$52+(-$Z$38*$Z$49*$Z$49/(2*$Z$39)+ $Z$53-$Z$52)/$Z$49*$Z$44+$Z$38/(2*$Z$39)*$Z$44*$Z$44+SUMPRODUCT($Z$58:$Z$82,$AA$58:$AA$82,BU$58:BU$82)</f>
        <v>2.5194823462032234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5.4386987969537053</v>
      </c>
      <c r="S87">
        <f>$Z$52+(-$Z$38*$Z$49*$Z$49/(2*$Z$39)+ $Z$53-$Z$52)/$Z$49*$Z$45+$Z$38/(2*$Z$39)*$Z$45*$Z$45+SUMPRODUCT($Z$58:$Z$82,$AB$58:$AB$82,BI$58:BI$82)</f>
        <v>3.8207477161693686</v>
      </c>
      <c r="W87">
        <f>$Z$52+(-$Z$38*$Z$49*$Z$49/(2*$Z$39)+ $Z$53-$Z$52)/$Z$49*$Z$44+$Z$38/(2*$Z$39)*$Z$44*$Z$44+SUMPRODUCT($Z$58:$Z$82,$AA$58:$AA$82,BI$58:BI$82)</f>
        <v>2.3869754990247563</v>
      </c>
      <c r="AC87" t="s">
        <v>22</v>
      </c>
      <c r="AD87">
        <f>$Z$52+(-$Z$38*$Z$49*$Z$49/(2*$Z$37)+ $Z$53-$Z$52)/$Z$49*$Z$45+$Z$38/(2*$Z$37)*$Z$45*$Z$45+SUMPRODUCT($Z$58:$Z$82,$AB$58:$AB$82,AD$58:AD$82)</f>
        <v>1.3608709405082586</v>
      </c>
      <c r="AE87">
        <f t="shared" ref="AE87:BU87" si="23">$Z$52+(-$Z$38*$Z$49*$Z$49/(2*$Z$39)+ $Z$53-$Z$52)/$Z$49*$Z$45+$Z$38/(2*$Z$39)*$Z$45*$Z$45+SUMPRODUCT($Z$58:$Z$82,$AB$58:$AB$82,AE$58:AE$82)</f>
        <v>1.3833675782531039</v>
      </c>
      <c r="AF87">
        <f t="shared" si="23"/>
        <v>1.3931083615129767</v>
      </c>
      <c r="AG87">
        <f t="shared" si="23"/>
        <v>1.4384671785950958</v>
      </c>
      <c r="AH87">
        <f t="shared" si="23"/>
        <v>1.5253327096690543</v>
      </c>
      <c r="AI87">
        <f t="shared" si="23"/>
        <v>1.6402091638270013</v>
      </c>
      <c r="AJ87">
        <f t="shared" si="23"/>
        <v>1.7695850343045825</v>
      </c>
      <c r="AK87">
        <f t="shared" si="23"/>
        <v>1.9043053133971561</v>
      </c>
      <c r="AL87">
        <f t="shared" si="23"/>
        <v>2.0388705765741975</v>
      </c>
      <c r="AM87">
        <f t="shared" si="23"/>
        <v>2.1701741504096503</v>
      </c>
      <c r="AN87">
        <f t="shared" si="23"/>
        <v>2.2965618731076711</v>
      </c>
      <c r="AO87">
        <f t="shared" si="23"/>
        <v>2.4172350066937907</v>
      </c>
      <c r="AP87">
        <f t="shared" si="23"/>
        <v>2.5318897341421671</v>
      </c>
      <c r="AQ87">
        <f t="shared" si="23"/>
        <v>2.6405035714600444</v>
      </c>
      <c r="AR87">
        <f t="shared" si="23"/>
        <v>2.7432098954556219</v>
      </c>
      <c r="AS87">
        <f t="shared" si="23"/>
        <v>2.8402246608525781</v>
      </c>
      <c r="AT87">
        <f t="shared" si="23"/>
        <v>2.9318038875433432</v>
      </c>
      <c r="AU87">
        <f t="shared" si="23"/>
        <v>3.0182192320747907</v>
      </c>
      <c r="AV87">
        <f t="shared" si="23"/>
        <v>3.0997441616894164</v>
      </c>
      <c r="AW87">
        <f t="shared" si="23"/>
        <v>3.1766463238168563</v>
      </c>
      <c r="AX87">
        <f t="shared" si="23"/>
        <v>3.2491835521788017</v>
      </c>
      <c r="AY87">
        <f t="shared" si="23"/>
        <v>3.3176019055308519</v>
      </c>
      <c r="AZ87">
        <f t="shared" si="23"/>
        <v>3.3821349411775268</v>
      </c>
      <c r="BA87">
        <f t="shared" si="23"/>
        <v>3.443003652080034</v>
      </c>
      <c r="BB87">
        <f t="shared" si="23"/>
        <v>3.5004167341033661</v>
      </c>
      <c r="BC87">
        <f t="shared" si="23"/>
        <v>3.5545710769377177</v>
      </c>
      <c r="BD87">
        <f t="shared" si="23"/>
        <v>3.6056523384203238</v>
      </c>
      <c r="BE87">
        <f t="shared" si="23"/>
        <v>3.6538355208336579</v>
      </c>
      <c r="BF87">
        <f t="shared" si="23"/>
        <v>3.6992855761444594</v>
      </c>
      <c r="BG87">
        <f t="shared" si="23"/>
        <v>3.7421579904455147</v>
      </c>
      <c r="BH87">
        <f t="shared" si="23"/>
        <v>3.7825993188232871</v>
      </c>
      <c r="BI87">
        <f t="shared" si="23"/>
        <v>3.8207477161693686</v>
      </c>
      <c r="BJ87">
        <f t="shared" si="23"/>
        <v>3.856733435324311</v>
      </c>
      <c r="BK87">
        <f t="shared" si="23"/>
        <v>3.890679275842726</v>
      </c>
      <c r="BL87">
        <f t="shared" si="23"/>
        <v>3.9227010257330237</v>
      </c>
      <c r="BM87">
        <f t="shared" si="23"/>
        <v>3.9529078744083099</v>
      </c>
      <c r="BN87">
        <f t="shared" si="23"/>
        <v>3.9814027839906991</v>
      </c>
      <c r="BO87">
        <f t="shared" si="23"/>
        <v>4.0082828550856755</v>
      </c>
      <c r="BP87">
        <f t="shared" si="23"/>
        <v>4.0336396689921648</v>
      </c>
      <c r="BQ87">
        <f t="shared" si="23"/>
        <v>4.0575595956126929</v>
      </c>
      <c r="BR87">
        <f t="shared" si="23"/>
        <v>4.0801240973523019</v>
      </c>
      <c r="BS87">
        <f t="shared" si="23"/>
        <v>4.1014100138006553</v>
      </c>
      <c r="BT87">
        <f t="shared" si="23"/>
        <v>4.1214898181055766</v>
      </c>
      <c r="BU87">
        <f t="shared" si="23"/>
        <v>4.1404318703854663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5.4619390388136102</v>
      </c>
      <c r="S88">
        <f>$Z$52+(-$Z$38*$Z$49*$Z$49/(2*$Z$39)+ $Z$53-$Z$52)/$Z$49*$Z$45+$Z$38/(2*$Z$39)*$Z$45*$Z$45+SUMPRODUCT($Z$58:$Z$82,$AB$58:$AB$82,BJ$58:BJ$82)</f>
        <v>3.856733435324311</v>
      </c>
      <c r="W88">
        <f>$Z$52+(-$Z$38*$Z$49*$Z$49/(2*$Z$39)+ $Z$53-$Z$52)/$Z$49*$Z$44+$Z$38/(2*$Z$39)*$Z$44*$Z$44+SUMPRODUCT($Z$58:$Z$82,$AA$58:$AA$82,BJ$58:BJ$82)</f>
        <v>2.4018096182466673</v>
      </c>
      <c r="AC88" t="s">
        <v>23</v>
      </c>
      <c r="AD88">
        <f>$Z$52+(-$Z$38*$Z$49*$Z$49/(2*$Z$37)+ $Z$53-$Z$52)/$Z$49*$Z$46+$Z$38/(2*$Z$37)*$Z$46*$Z$46+SUMPRODUCT($Z$58:$Z$82,$AC$58:$AC$82,AD$58:AD$82)</f>
        <v>1.6506103762208717</v>
      </c>
      <c r="AE88">
        <f t="shared" ref="AE88:BU88" si="24">$Z$52+(-$Z$38*$Z$49*$Z$49/(2*$Z$39)+ $Z$53-$Z$52)/$Z$49*$Z$46+$Z$38/(2*$Z$39)*$Z$46*$Z$46+SUMPRODUCT($Z$58:$Z$82,$AC$58:$AC$82,AE$58:AE$82)</f>
        <v>1.777785404767088</v>
      </c>
      <c r="AF88">
        <f t="shared" si="24"/>
        <v>2.3496782597586492</v>
      </c>
      <c r="AG88">
        <f t="shared" si="24"/>
        <v>2.8238883425615398</v>
      </c>
      <c r="AH88">
        <f t="shared" si="24"/>
        <v>3.1876642783373801</v>
      </c>
      <c r="AI88">
        <f t="shared" si="24"/>
        <v>3.4728590777162229</v>
      </c>
      <c r="AJ88">
        <f t="shared" si="24"/>
        <v>3.703297457650788</v>
      </c>
      <c r="AK88">
        <f t="shared" si="24"/>
        <v>3.8945760897462285</v>
      </c>
      <c r="AL88">
        <f t="shared" si="24"/>
        <v>4.0569272287499061</v>
      </c>
      <c r="AM88">
        <f t="shared" si="24"/>
        <v>4.1972394670007338</v>
      </c>
      <c r="AN88">
        <f t="shared" si="24"/>
        <v>4.3202918866506295</v>
      </c>
      <c r="AO88">
        <f t="shared" si="24"/>
        <v>4.4294988281590619</v>
      </c>
      <c r="AP88">
        <f t="shared" si="24"/>
        <v>4.5273667355311797</v>
      </c>
      <c r="AQ88">
        <f t="shared" si="24"/>
        <v>4.6157811404863098</v>
      </c>
      <c r="AR88">
        <f t="shared" si="24"/>
        <v>4.6961916173788696</v>
      </c>
      <c r="AS88">
        <f t="shared" si="24"/>
        <v>4.7697340947190545</v>
      </c>
      <c r="AT88">
        <f t="shared" si="24"/>
        <v>4.8373138223046972</v>
      </c>
      <c r="AU88">
        <f t="shared" si="24"/>
        <v>4.899663035381387</v>
      </c>
      <c r="AV88">
        <f t="shared" si="24"/>
        <v>4.9573819588016734</v>
      </c>
      <c r="AW88">
        <f t="shared" si="24"/>
        <v>5.0109685799024302</v>
      </c>
      <c r="AX88">
        <f t="shared" si="24"/>
        <v>5.0608406955365339</v>
      </c>
      <c r="AY88">
        <f t="shared" si="24"/>
        <v>5.1073524595262709</v>
      </c>
      <c r="AZ88">
        <f t="shared" si="24"/>
        <v>5.1508070269290931</v>
      </c>
      <c r="BA88">
        <f t="shared" si="24"/>
        <v>5.1914663087370032</v>
      </c>
      <c r="BB88">
        <f t="shared" si="24"/>
        <v>5.2295585524287098</v>
      </c>
      <c r="BC88">
        <f t="shared" si="24"/>
        <v>5.2652843201590196</v>
      </c>
      <c r="BD88">
        <f t="shared" si="24"/>
        <v>5.2988212203261691</v>
      </c>
      <c r="BE88">
        <f t="shared" si="24"/>
        <v>5.3303276602341825</v>
      </c>
      <c r="BF88">
        <f t="shared" si="24"/>
        <v>5.35994587132428</v>
      </c>
      <c r="BG88">
        <f t="shared" si="24"/>
        <v>5.3878043469904471</v>
      </c>
      <c r="BH88">
        <f t="shared" si="24"/>
        <v>5.414019804180275</v>
      </c>
      <c r="BI88">
        <f t="shared" si="24"/>
        <v>5.4386987969537053</v>
      </c>
      <c r="BJ88">
        <f t="shared" si="24"/>
        <v>5.4619390388136102</v>
      </c>
      <c r="BK88">
        <f t="shared" si="24"/>
        <v>5.4838304814401457</v>
      </c>
      <c r="BL88">
        <f t="shared" si="24"/>
        <v>5.5044562225471685</v>
      </c>
      <c r="BM88">
        <f t="shared" si="24"/>
        <v>5.5238932641261238</v>
      </c>
      <c r="BN88">
        <f t="shared" si="24"/>
        <v>5.5422131405639909</v>
      </c>
      <c r="BO88">
        <f t="shared" si="24"/>
        <v>5.5594824616630225</v>
      </c>
      <c r="BP88">
        <f t="shared" si="24"/>
        <v>5.575763376060598</v>
      </c>
      <c r="BQ88">
        <f t="shared" si="24"/>
        <v>5.5911139616835701</v>
      </c>
      <c r="BR88">
        <f t="shared" si="24"/>
        <v>5.6055885733521276</v>
      </c>
      <c r="BS88">
        <f t="shared" si="24"/>
        <v>5.6192381461734122</v>
      </c>
      <c r="BT88">
        <f t="shared" si="24"/>
        <v>5.6321104555594754</v>
      </c>
      <c r="BU88">
        <f t="shared" si="24"/>
        <v>5.6442503553898584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5.4838304814401457</v>
      </c>
      <c r="S89">
        <f>$Z$52+(-$Z$38*$Z$49*$Z$49/(2*$Z$39)+ $Z$53-$Z$52)/$Z$49*$Z$45+$Z$38/(2*$Z$39)*$Z$45*$Z$45+SUMPRODUCT($Z$58:$Z$82,$AB$58:$AB$82,BK$58:BK$82)</f>
        <v>3.890679275842726</v>
      </c>
      <c r="W89">
        <f>$Z$52+(-$Z$38*$Z$49*$Z$49/(2*$Z$39)+ $Z$53-$Z$52)/$Z$49*$Z$44+$Z$38/(2*$Z$39)*$Z$44*$Z$44+SUMPRODUCT($Z$58:$Z$82,$AA$58:$AA$82,BK$58:BK$82)</f>
        <v>2.4158279924668378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5.5044562225471685</v>
      </c>
      <c r="S90">
        <f>$Z$52+(-$Z$38*$Z$49*$Z$49/(2*$Z$39)+ $Z$53-$Z$52)/$Z$49*$Z$45+$Z$38/(2*$Z$39)*$Z$45*$Z$45+SUMPRODUCT($Z$58:$Z$82,$AB$58:$AB$82,BL$58:BL$82)</f>
        <v>3.9227010257330237</v>
      </c>
      <c r="W90">
        <f>$Z$52+(-$Z$38*$Z$49*$Z$49/(2*$Z$39)+ $Z$53-$Z$52)/$Z$49*$Z$44+$Z$38/(2*$Z$39)*$Z$44*$Z$44+SUMPRODUCT($Z$58:$Z$82,$AA$58:$AA$82,BL$58:BL$82)</f>
        <v>2.4290717012367185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5.5238932641261238</v>
      </c>
      <c r="S91">
        <f>$Z$52+(-$Z$38*$Z$49*$Z$49/(2*$Z$39)+ $Z$53-$Z$52)/$Z$49*$Z$45+$Z$38/(2*$Z$39)*$Z$45*$Z$45+SUMPRODUCT($Z$58:$Z$82,$AB$58:$AB$82,BM$58:BM$82)</f>
        <v>3.9529078744083099</v>
      </c>
      <c r="W91">
        <f>$Z$52+(-$Z$38*$Z$49*$Z$49/(2*$Z$39)+ $Z$53-$Z$52)/$Z$49*$Z$44+$Z$38/(2*$Z$39)*$Z$44*$Z$44+SUMPRODUCT($Z$58:$Z$82,$AA$58:$AA$82,BM$58:BM$82)</f>
        <v>2.4415805666385064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5.5422131405639909</v>
      </c>
      <c r="S92">
        <f>$Z$52+(-$Z$38*$Z$49*$Z$49/(2*$Z$39)+ $Z$53-$Z$52)/$Z$49*$Z$45+$Z$38/(2*$Z$39)*$Z$45*$Z$45+SUMPRODUCT($Z$58:$Z$82,$AB$58:$AB$82,BN$58:BN$82)</f>
        <v>3.9814027839906991</v>
      </c>
      <c r="W92">
        <f>$Z$52+(-$Z$38*$Z$49*$Z$49/(2*$Z$39)+ $Z$53-$Z$52)/$Z$49*$Z$44+$Z$38/(2*$Z$39)*$Z$44*$Z$44+SUMPRODUCT($Z$58:$Z$82,$AA$58:$AA$82,BN$58:BN$82)</f>
        <v>2.4533929982477938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5.5594824616630225</v>
      </c>
      <c r="S93">
        <f>$Z$52+(-$Z$38*$Z$49*$Z$49/(2*$Z$39)+ $Z$53-$Z$52)/$Z$49*$Z$45+$Z$38/(2*$Z$39)*$Z$45*$Z$45+SUMPRODUCT($Z$58:$Z$82,$AB$58:$AB$82,BO$58:BO$82)</f>
        <v>4.0082828550856755</v>
      </c>
      <c r="W93">
        <f>$Z$52+(-$Z$38*$Z$49*$Z$49/(2*$Z$39)+ $Z$53-$Z$52)/$Z$49*$Z$44+$Z$38/(2*$Z$39)*$Z$44*$Z$44+SUMPRODUCT($Z$58:$Z$82,$AA$58:$AA$82,BO$58:BO$82)</f>
        <v>2.4645458998618643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5.575763376060598</v>
      </c>
      <c r="S94">
        <f>$Z$52+(-$Z$38*$Z$49*$Z$49/(2*$Z$39)+ $Z$53-$Z$52)/$Z$49*$Z$45+$Z$38/(2*$Z$39)*$Z$45*$Z$45+SUMPRODUCT($Z$58:$Z$82,$AB$58:$AB$82,BP$58:BP$82)</f>
        <v>4.0336396689921648</v>
      </c>
      <c r="W94">
        <f>$Z$52+(-$Z$38*$Z$49*$Z$49/(2*$Z$39)+ $Z$53-$Z$52)/$Z$49*$Z$44+$Z$38/(2*$Z$39)*$Z$44*$Z$44+SUMPRODUCT($Z$58:$Z$82,$AA$58:$AA$82,BP$58:BP$82)</f>
        <v>2.4750746173509564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5.5911139616835701</v>
      </c>
      <c r="S95">
        <f>$Z$52+(-$Z$38*$Z$49*$Z$49/(2*$Z$39)+ $Z$53-$Z$52)/$Z$49*$Z$45+$Z$38/(2*$Z$39)*$Z$45*$Z$45+SUMPRODUCT($Z$58:$Z$82,$AB$58:$AB$82,BQ$58:BQ$82)</f>
        <v>4.0575595956126929</v>
      </c>
      <c r="W95">
        <f>$Z$52+(-$Z$38*$Z$49*$Z$49/(2*$Z$39)+ $Z$53-$Z$52)/$Z$49*$Z$44+$Z$38/(2*$Z$39)*$Z$44*$Z$44+SUMPRODUCT($Z$58:$Z$82,$AA$58:$AA$82,BQ$58:BQ$82)</f>
        <v>2.4850129126474951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5.6055885733521276</v>
      </c>
      <c r="S96">
        <f>$Z$52+(-$Z$38*$Z$49*$Z$49/(2*$Z$39)+ $Z$53-$Z$52)/$Z$49*$Z$45+$Z$38/(2*$Z$39)*$Z$45*$Z$45+SUMPRODUCT($Z$58:$Z$82,$AB$58:$AB$82,BR$58:BR$82)</f>
        <v>4.0801240973523019</v>
      </c>
      <c r="W96">
        <f>$Z$52+(-$Z$38*$Z$49*$Z$49/(2*$Z$39)+ $Z$53-$Z$52)/$Z$49*$Z$44+$Z$38/(2*$Z$39)*$Z$44*$Z$44+SUMPRODUCT($Z$58:$Z$82,$AA$58:$AA$82,BR$58:BR$82)</f>
        <v>2.494392968085648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5.6192381461734122</v>
      </c>
      <c r="S97">
        <f>$Z$52+(-$Z$38*$Z$49*$Z$49/(2*$Z$39)+ $Z$53-$Z$52)/$Z$49*$Z$45+$Z$38/(2*$Z$39)*$Z$45*$Z$45+SUMPRODUCT($Z$58:$Z$82,$AB$58:$AB$82,BS$58:BS$82)</f>
        <v>4.1014100138006553</v>
      </c>
      <c r="W97">
        <f>$Z$52+(-$Z$38*$Z$49*$Z$49/(2*$Z$39)+ $Z$53-$Z$52)/$Z$49*$Z$44+$Z$38/(2*$Z$39)*$Z$44*$Z$44+SUMPRODUCT($Z$58:$Z$82,$AA$58:$AA$82,BS$58:BS$82)</f>
        <v>2.503245408151769</v>
      </c>
      <c r="AD97">
        <f>AD95-AD56</f>
        <v>0</v>
      </c>
      <c r="AE97">
        <f t="shared" ref="AE97:BT97" si="25">AE95-AE56</f>
        <v>0</v>
      </c>
      <c r="AF97">
        <f t="shared" si="25"/>
        <v>0</v>
      </c>
      <c r="AG97">
        <f t="shared" si="25"/>
        <v>0</v>
      </c>
      <c r="AH97">
        <f t="shared" si="25"/>
        <v>0</v>
      </c>
      <c r="AI97">
        <f t="shared" si="25"/>
        <v>0</v>
      </c>
      <c r="AJ97">
        <f t="shared" si="25"/>
        <v>0</v>
      </c>
      <c r="AK97">
        <f t="shared" si="25"/>
        <v>0</v>
      </c>
      <c r="AL97">
        <f t="shared" si="25"/>
        <v>0</v>
      </c>
      <c r="AM97">
        <f t="shared" si="25"/>
        <v>0</v>
      </c>
      <c r="AN97">
        <f t="shared" si="25"/>
        <v>0</v>
      </c>
      <c r="AO97">
        <f t="shared" si="25"/>
        <v>0</v>
      </c>
      <c r="AP97">
        <f t="shared" si="25"/>
        <v>0</v>
      </c>
      <c r="AQ97">
        <f t="shared" si="25"/>
        <v>0</v>
      </c>
      <c r="AR97">
        <f t="shared" si="25"/>
        <v>0</v>
      </c>
      <c r="AS97">
        <f t="shared" si="25"/>
        <v>0</v>
      </c>
      <c r="AT97">
        <f t="shared" si="25"/>
        <v>0</v>
      </c>
      <c r="AU97">
        <f t="shared" si="25"/>
        <v>0</v>
      </c>
      <c r="AV97">
        <f t="shared" si="25"/>
        <v>0</v>
      </c>
      <c r="AW97">
        <f t="shared" si="25"/>
        <v>0</v>
      </c>
      <c r="AX97">
        <f t="shared" si="25"/>
        <v>0</v>
      </c>
      <c r="AY97">
        <f t="shared" si="25"/>
        <v>0</v>
      </c>
      <c r="AZ97">
        <f t="shared" si="25"/>
        <v>0</v>
      </c>
      <c r="BA97">
        <f t="shared" si="25"/>
        <v>0</v>
      </c>
      <c r="BB97">
        <f t="shared" si="25"/>
        <v>0</v>
      </c>
      <c r="BC97">
        <f t="shared" si="25"/>
        <v>0</v>
      </c>
      <c r="BD97">
        <f t="shared" si="25"/>
        <v>0</v>
      </c>
      <c r="BE97">
        <f t="shared" si="25"/>
        <v>0</v>
      </c>
      <c r="BF97">
        <f t="shared" si="25"/>
        <v>0</v>
      </c>
      <c r="BG97">
        <f t="shared" si="25"/>
        <v>0</v>
      </c>
      <c r="BH97">
        <f t="shared" si="25"/>
        <v>0</v>
      </c>
      <c r="BI97">
        <f t="shared" si="25"/>
        <v>0</v>
      </c>
      <c r="BJ97">
        <f t="shared" si="25"/>
        <v>0</v>
      </c>
      <c r="BK97">
        <f t="shared" si="25"/>
        <v>0</v>
      </c>
      <c r="BL97">
        <f t="shared" si="25"/>
        <v>0</v>
      </c>
      <c r="BM97">
        <f t="shared" si="25"/>
        <v>0</v>
      </c>
      <c r="BN97">
        <f t="shared" si="25"/>
        <v>0</v>
      </c>
      <c r="BO97">
        <f t="shared" si="25"/>
        <v>0</v>
      </c>
      <c r="BP97">
        <f t="shared" si="25"/>
        <v>0</v>
      </c>
      <c r="BQ97">
        <f t="shared" si="25"/>
        <v>0</v>
      </c>
      <c r="BR97">
        <f t="shared" si="25"/>
        <v>0</v>
      </c>
      <c r="BS97">
        <f t="shared" si="25"/>
        <v>0</v>
      </c>
      <c r="BT97">
        <f t="shared" si="25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5.6321104555594754</v>
      </c>
      <c r="S98">
        <f>$Z$52+(-$Z$38*$Z$49*$Z$49/(2*$Z$39)+ $Z$53-$Z$52)/$Z$49*$Z$45+$Z$38/(2*$Z$39)*$Z$45*$Z$45+SUMPRODUCT($Z$58:$Z$82,$AB$58:$AB$82,BT$58:BT$82)</f>
        <v>4.1214898181055766</v>
      </c>
      <c r="W98">
        <f>$Z$52+(-$Z$38*$Z$49*$Z$49/(2*$Z$39)+ $Z$53-$Z$52)/$Z$49*$Z$44+$Z$38/(2*$Z$39)*$Z$44*$Z$44+SUMPRODUCT($Z$58:$Z$82,$AA$58:$AA$82,BT$58:BT$82)</f>
        <v>2.5115993295873711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5.6442503553898584</v>
      </c>
      <c r="S99">
        <f>$Z$52+(-$Z$38*$Z$49*$Z$49/(2*$Z$39)+ $Z$53-$Z$52)/$Z$49*$Z$45+$Z$38/(2*$Z$39)*$Z$45*$Z$45+SUMPRODUCT($Z$58:$Z$82,$AB$58:$AB$82,BU$58:BU$82)</f>
        <v>4.1404318703854663</v>
      </c>
      <c r="W99">
        <f>$Z$52+(-$Z$38*$Z$49*$Z$49/(2*$Z$39)+ $Z$53-$Z$52)/$Z$49*$Z$44+$Z$38/(2*$Z$39)*$Z$44*$Z$44+SUMPRODUCT($Z$58:$Z$82,$AA$58:$AA$82,BU$58:BU$82)</f>
        <v>2.5194823462032234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29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Spinner 6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Spinner 8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topLeftCell="F1"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81.138542941213231</v>
      </c>
      <c r="AH3">
        <f>SQRT(AG3/(3*44))</f>
        <v>0.78401908865334868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x14ac:dyDescent="0.2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x14ac:dyDescent="0.2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ht="14.45" x14ac:dyDescent="0.3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ht="14.45" x14ac:dyDescent="0.3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ht="14.45" x14ac:dyDescent="0.3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4">
        <v>1</v>
      </c>
      <c r="AA37">
        <f>AE44</f>
        <v>31</v>
      </c>
      <c r="AB37" t="s">
        <v>41</v>
      </c>
    </row>
    <row r="38" spans="1:32" ht="14.45" x14ac:dyDescent="0.3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4">
        <v>0</v>
      </c>
      <c r="AA38">
        <f>AD45</f>
        <v>0.12</v>
      </c>
      <c r="AB38" t="s">
        <v>57</v>
      </c>
      <c r="AC38" t="s">
        <v>32</v>
      </c>
      <c r="AD38" t="s">
        <v>38</v>
      </c>
      <c r="AE38" t="s">
        <v>39</v>
      </c>
    </row>
    <row r="39" spans="1:32" ht="14.45" x14ac:dyDescent="0.3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v>8.8525571528272682</v>
      </c>
      <c r="AA39">
        <f>AC44</f>
        <v>20</v>
      </c>
      <c r="AB39" t="s">
        <v>30</v>
      </c>
      <c r="AF39" t="s">
        <v>54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  <c r="AF40" t="s">
        <v>52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</row>
    <row r="44" spans="1:32" x14ac:dyDescent="0.25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56</v>
      </c>
      <c r="AE44">
        <v>31</v>
      </c>
    </row>
    <row r="45" spans="1:32" x14ac:dyDescent="0.25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0.12</v>
      </c>
    </row>
    <row r="46" spans="1:32" x14ac:dyDescent="0.25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x14ac:dyDescent="0.25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5">
        <v>0.5625</v>
      </c>
      <c r="AA52" t="s">
        <v>27</v>
      </c>
      <c r="AB52">
        <f>AB50*Z43+AB51</f>
        <v>1.8131473530779085</v>
      </c>
      <c r="AF52" t="s">
        <v>45</v>
      </c>
    </row>
    <row r="53" spans="13:73" x14ac:dyDescent="0.25">
      <c r="Y53" t="s">
        <v>11</v>
      </c>
      <c r="Z53" s="5">
        <v>9.6875</v>
      </c>
      <c r="AA53" t="s">
        <v>28</v>
      </c>
      <c r="AB53">
        <f>AB50*Z47+AB51</f>
        <v>6.4807323280245477</v>
      </c>
      <c r="AF53" t="s">
        <v>46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1.7341513860282705</v>
      </c>
      <c r="S56">
        <f>$Z$52+(-$Z$38*$Z$49*$Z$49/(2*$Z$39)+ $Z$53-$Z$52)/$Z$49*$Z$45+$Z$38/(2*$Z$39)*$Z$45*$Z$45+SUMPRODUCT($Z$58:$Z$82,$AB$58:$AB$82,AD$58:AD$82)</f>
        <v>1.4620823344951517</v>
      </c>
      <c r="W56">
        <f>$Z$52+(-$Z$38*$Z$49*$Z$49/(2*$Z$39)+ $Z$53-$Z$52)/$Z$49*$Z$44+$Z$38/(2*$Z$39)*$Z$44*$Z$44+SUMPRODUCT($Z$58:$Z$82,$AA$58:$AA$82,AD$58:AD$82)</f>
        <v>1.4200886166770414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1.6535699092022025</v>
      </c>
      <c r="S57">
        <f>$Z$52+(-$Z$38*$Z$49*$Z$49/(2*$Z$39)+ $Z$53-$Z$52)/$Z$49*$Z$45+$Z$38/(2*$Z$39)*$Z$45*$Z$45+SUMPRODUCT($Z$58:$Z$82,$AB$58:$AB$82,AE$58:AE$82)</f>
        <v>1.498614742879874</v>
      </c>
      <c r="W57">
        <f>$Z$52+(-$Z$38*$Z$49*$Z$49/(2*$Z$39)+ $Z$53-$Z$52)/$Z$49*$Z$44+$Z$38/(2*$Z$39)*$Z$44*$Z$44+SUMPRODUCT($Z$58:$Z$82,$AA$58:$AA$82,AE$58:AE$82)</f>
        <v>1.27403316479919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1.8794728467181114</v>
      </c>
      <c r="S58">
        <f>$Z$52+(-$Z$38*$Z$49*$Z$49/(2*$Z$39)+ $Z$53-$Z$52)/$Z$49*$Z$45+$Z$38/(2*$Z$39)*$Z$45*$Z$45+SUMPRODUCT($Z$58:$Z$82,$AB$58:$AB$82,AF$58:AF$82)</f>
        <v>1.4986246900999811</v>
      </c>
      <c r="W58">
        <f>$Z$52+(-$Z$38*$Z$49*$Z$49/(2*$Z$39)+ $Z$53-$Z$52)/$Z$49*$Z$44+$Z$38/(2*$Z$39)*$Z$44*$Z$44+SUMPRODUCT($Z$58:$Z$82,$AA$58:$AA$82,AF$58:AF$82)</f>
        <v>1.1904044558384665</v>
      </c>
      <c r="Y58">
        <v>1</v>
      </c>
      <c r="Z58" s="3">
        <f>2*($Z$49*$Z$49*$Z$38+$Z$37*Y58*Y58*PI()*PI()*(-$Z$52+$Z$51)+((-1)^(1+Y58))*($Z$49*$Z$49*$Z$38+$Z$37*Y58*Y58*PI()*PI()*(-$Z$53+$Z$51+$Z$49*$Z$50)))/($Z$37*Y58*Y58*Y58*PI()*PI()*PI())</f>
        <v>-4.6206154362897554</v>
      </c>
      <c r="AA58">
        <f t="shared" ref="AA58:AA82" si="6">SIN(Y58*PI()*$Z$44/$Z$49)</f>
        <v>0.41678186049529042</v>
      </c>
      <c r="AB58">
        <f t="shared" ref="AB58:AB82" si="7">SIN(Y58*PI()*$Z$45/$Z$49)</f>
        <v>0.999863304992469</v>
      </c>
      <c r="AC58">
        <f t="shared" ref="AC58:AC82" si="8">SIN(Y58*PI()*$Z$46/$Z$49)</f>
        <v>0.63996854050331642</v>
      </c>
      <c r="AD58">
        <f t="shared" ref="AD58:AS73" si="9">EXP(-(($Y58*PI()/$Z$49)^2)*$Z$39*AD$56)</f>
        <v>1</v>
      </c>
      <c r="AE58">
        <f t="shared" si="9"/>
        <v>0.97451432280556261</v>
      </c>
      <c r="AF58">
        <f t="shared" si="9"/>
        <v>0.94967816520608239</v>
      </c>
      <c r="AG58">
        <f t="shared" si="9"/>
        <v>0.92547497390568167</v>
      </c>
      <c r="AH58">
        <f t="shared" si="9"/>
        <v>0.90188861746919102</v>
      </c>
      <c r="AI58">
        <f t="shared" si="9"/>
        <v>0.87890337516289474</v>
      </c>
      <c r="AJ58">
        <f t="shared" si="9"/>
        <v>0.85650392732572234</v>
      </c>
      <c r="AK58">
        <f t="shared" si="9"/>
        <v>0.83467534471813087</v>
      </c>
      <c r="AL58">
        <f t="shared" si="9"/>
        <v>0.81340307819449553</v>
      </c>
      <c r="AM58">
        <f t="shared" si="9"/>
        <v>0.79267294979188674</v>
      </c>
      <c r="AN58">
        <f t="shared" si="9"/>
        <v>0.772471142872728</v>
      </c>
      <c r="AO58">
        <f t="shared" si="9"/>
        <v>0.75278419256685192</v>
      </c>
      <c r="AP58">
        <f t="shared" si="9"/>
        <v>0.73359897752438608</v>
      </c>
      <c r="AQ58">
        <f t="shared" si="9"/>
        <v>0.71490271079303003</v>
      </c>
      <c r="AR58">
        <f t="shared" si="9"/>
        <v>0.69668293097241696</v>
      </c>
      <c r="AS58">
        <f t="shared" si="9"/>
        <v>0.67892749458161594</v>
      </c>
      <c r="AT58">
        <f t="shared" ref="AT58:BI73" si="10">EXP(-(($Y58*PI()/$Z$49)^2)*$Z$39*AT$56)</f>
        <v>0.66162456761628052</v>
      </c>
      <c r="AU58">
        <f t="shared" si="10"/>
        <v>0.64476261736223139</v>
      </c>
      <c r="AV58">
        <f t="shared" si="10"/>
        <v>0.62833040503979254</v>
      </c>
      <c r="AW58">
        <f t="shared" si="10"/>
        <v>0.61231697973457222</v>
      </c>
      <c r="AX58">
        <f t="shared" si="10"/>
        <v>0.59671166647867013</v>
      </c>
      <c r="AY58">
        <f t="shared" si="10"/>
        <v>0.58150406520834841</v>
      </c>
      <c r="AZ58">
        <f t="shared" si="10"/>
        <v>0.56668404084185908</v>
      </c>
      <c r="BA58">
        <f t="shared" si="10"/>
        <v>0.55224171396356303</v>
      </c>
      <c r="BB58">
        <f t="shared" si="10"/>
        <v>0.5381674595747441</v>
      </c>
      <c r="BC58">
        <f t="shared" si="10"/>
        <v>0.52445189791088576</v>
      </c>
      <c r="BD58">
        <f t="shared" si="10"/>
        <v>0.51108588582005743</v>
      </c>
      <c r="BE58">
        <f t="shared" si="10"/>
        <v>0.4980605156068233</v>
      </c>
      <c r="BF58">
        <f t="shared" si="10"/>
        <v>0.48536710653386228</v>
      </c>
      <c r="BG58">
        <f t="shared" si="10"/>
        <v>0.47299719684287989</v>
      </c>
      <c r="BH58">
        <f t="shared" si="10"/>
        <v>0.46094254268467516</v>
      </c>
      <c r="BI58">
        <f t="shared" si="10"/>
        <v>0.44919511025410241</v>
      </c>
      <c r="BJ58">
        <f t="shared" ref="BI58:BU73" si="11">EXP(-(($Y58*PI()/$Z$49)^2)*$Z$39*BJ$56)</f>
        <v>0.43774706840562483</v>
      </c>
      <c r="BK58">
        <f t="shared" si="11"/>
        <v>0.42659078766311831</v>
      </c>
      <c r="BL58">
        <f t="shared" si="11"/>
        <v>0.41571883294097522</v>
      </c>
      <c r="BM58">
        <f t="shared" si="11"/>
        <v>0.4051239567099843</v>
      </c>
      <c r="BN58">
        <f t="shared" si="11"/>
        <v>0.39479909808092856</v>
      </c>
      <c r="BO58">
        <f t="shared" si="11"/>
        <v>0.38473737606814945</v>
      </c>
      <c r="BP58">
        <f t="shared" si="11"/>
        <v>0.37493208326473926</v>
      </c>
      <c r="BQ58">
        <f t="shared" si="11"/>
        <v>0.3653766849944341</v>
      </c>
      <c r="BR58">
        <f t="shared" si="11"/>
        <v>0.35606481307721105</v>
      </c>
      <c r="BS58">
        <f t="shared" si="11"/>
        <v>0.34699025997583743</v>
      </c>
      <c r="BT58">
        <f t="shared" si="11"/>
        <v>0.33814697801096832</v>
      </c>
      <c r="BU58">
        <f t="shared" si="11"/>
        <v>0.32952907359136335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2.2523506851253323</v>
      </c>
      <c r="S59">
        <f>$Z$52+(-$Z$38*$Z$49*$Z$49/(2*$Z$39)+ $Z$53-$Z$52)/$Z$49*$Z$45+$Z$38/(2*$Z$39)*$Z$45*$Z$45+SUMPRODUCT($Z$58:$Z$82,$AB$58:$AB$82,AG$58:AG$82)</f>
        <v>1.4991999677398602</v>
      </c>
      <c r="W59">
        <f>$Z$52+(-$Z$38*$Z$49*$Z$49/(2*$Z$39)+ $Z$53-$Z$52)/$Z$49*$Z$44+$Z$38/(2*$Z$39)*$Z$44*$Z$44+SUMPRODUCT($Z$58:$Z$82,$AA$58:$AA$82,AG$58:AG$82)</f>
        <v>1.1263923339556516</v>
      </c>
      <c r="Y59">
        <v>2</v>
      </c>
      <c r="Z59" s="3">
        <f t="shared" ref="Z59:Z82" si="12">2*($Z$49*$Z$49*$Z$38+$Z$37*Y59*Y59*PI()*PI()*(-$Z$52+$Z$51)+((-1)^(1+Y59))*($Z$49*$Z$49*$Z$38+$Z$37*Y59*Y59*PI()*PI()*(-$Z$53+$Z$51+$Z$49*$Z$50)))/($Z$37*Y59*Y59*Y59*PI()*PI()*PI())</f>
        <v>2.7450574698383123</v>
      </c>
      <c r="AA59">
        <f t="shared" si="6"/>
        <v>0.75771486976033475</v>
      </c>
      <c r="AB59">
        <f t="shared" si="7"/>
        <v>-3.3063369317308182E-2</v>
      </c>
      <c r="AC59">
        <f t="shared" si="8"/>
        <v>-0.98350507487238226</v>
      </c>
      <c r="AD59">
        <f t="shared" si="9"/>
        <v>1</v>
      </c>
      <c r="AE59">
        <f t="shared" si="9"/>
        <v>0.90188861774858986</v>
      </c>
      <c r="AF59">
        <f t="shared" si="9"/>
        <v>0.81340307832048886</v>
      </c>
      <c r="AG59">
        <f t="shared" si="9"/>
        <v>0.73359897752438596</v>
      </c>
      <c r="AH59">
        <f t="shared" si="9"/>
        <v>0.66162456782124734</v>
      </c>
      <c r="AI59">
        <f t="shared" si="9"/>
        <v>0.59671166657109875</v>
      </c>
      <c r="AJ59">
        <f t="shared" si="9"/>
        <v>0.53816745982482495</v>
      </c>
      <c r="AK59">
        <f t="shared" si="9"/>
        <v>0.48536710645868059</v>
      </c>
      <c r="AL59">
        <f t="shared" si="9"/>
        <v>0.43774706847343037</v>
      </c>
      <c r="AM59">
        <f t="shared" si="9"/>
        <v>0.39479909826438764</v>
      </c>
      <c r="AN59">
        <f t="shared" si="9"/>
        <v>0.35606481302205784</v>
      </c>
      <c r="AO59">
        <f t="shared" si="9"/>
        <v>0.32113080184640586</v>
      </c>
      <c r="AP59">
        <f t="shared" si="9"/>
        <v>0.28962421481430434</v>
      </c>
      <c r="AQ59">
        <f t="shared" si="9"/>
        <v>0.26120878276539333</v>
      </c>
      <c r="AR59">
        <f t="shared" si="9"/>
        <v>0.23558122788610958</v>
      </c>
      <c r="AS59">
        <f t="shared" si="9"/>
        <v>0.21246802785407681</v>
      </c>
      <c r="AT59">
        <f t="shared" si="10"/>
        <v>0.191622495957082</v>
      </c>
      <c r="AU59">
        <f t="shared" si="10"/>
        <v>0.17282214790118933</v>
      </c>
      <c r="AV59">
        <f t="shared" si="10"/>
        <v>0.15586632770065595</v>
      </c>
      <c r="AW59">
        <f t="shared" si="10"/>
        <v>0.14057406736607916</v>
      </c>
      <c r="AX59">
        <f t="shared" si="10"/>
        <v>0.12678215099388071</v>
      </c>
      <c r="AY59">
        <f t="shared" si="10"/>
        <v>0.11434337863168208</v>
      </c>
      <c r="AZ59">
        <f t="shared" si="10"/>
        <v>0.10312499208619981</v>
      </c>
      <c r="BA59">
        <f t="shared" si="10"/>
        <v>9.3007256337453201E-2</v>
      </c>
      <c r="BB59">
        <f t="shared" si="10"/>
        <v>8.3882185650885691E-2</v>
      </c>
      <c r="BC59">
        <f t="shared" si="10"/>
        <v>7.5652388751646565E-2</v>
      </c>
      <c r="BD59">
        <f t="shared" si="10"/>
        <v>6.8230028151504141E-2</v>
      </c>
      <c r="BE59">
        <f t="shared" si="10"/>
        <v>6.1535885626000479E-2</v>
      </c>
      <c r="BF59">
        <f t="shared" si="10"/>
        <v>5.5498515035485307E-2</v>
      </c>
      <c r="BG59">
        <f t="shared" si="10"/>
        <v>5.0053478888403523E-2</v>
      </c>
      <c r="BH59">
        <f t="shared" si="10"/>
        <v>4.514266277629151E-2</v>
      </c>
      <c r="BI59">
        <f t="shared" si="11"/>
        <v>4.071365388415378E-2</v>
      </c>
      <c r="BJ59">
        <f t="shared" si="11"/>
        <v>3.6719180934071262E-2</v>
      </c>
      <c r="BK59">
        <f t="shared" si="11"/>
        <v>3.3116611255415609E-2</v>
      </c>
      <c r="BL59">
        <f t="shared" si="11"/>
        <v>2.9867494860696956E-2</v>
      </c>
      <c r="BM59">
        <f t="shared" si="11"/>
        <v>2.6937153588767603E-2</v>
      </c>
      <c r="BN59">
        <f t="shared" si="11"/>
        <v>2.429431215604546E-2</v>
      </c>
      <c r="BO59">
        <f t="shared" si="11"/>
        <v>2.1910763691022139E-2</v>
      </c>
      <c r="BP59">
        <f t="shared" si="11"/>
        <v>1.9761068330137257E-2</v>
      </c>
      <c r="BQ59">
        <f t="shared" si="11"/>
        <v>1.7822282557333216E-2</v>
      </c>
      <c r="BR59">
        <f t="shared" si="11"/>
        <v>1.6073713840512281E-2</v>
      </c>
      <c r="BS59">
        <f t="shared" si="11"/>
        <v>1.4496699521778221E-2</v>
      </c>
      <c r="BT59">
        <f t="shared" si="11"/>
        <v>1.3074408261210341E-2</v>
      </c>
      <c r="BU59">
        <f t="shared" si="11"/>
        <v>1.1791660038419385E-2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2.6401770694563442</v>
      </c>
      <c r="S60">
        <f>$Z$52+(-$Z$38*$Z$49*$Z$49/(2*$Z$39)+ $Z$53-$Z$52)/$Z$49*$Z$45+$Z$38/(2*$Z$39)*$Z$45*$Z$45+SUMPRODUCT($Z$58:$Z$82,$AB$58:$AB$82,AH$58:AH$82)</f>
        <v>1.5032599194912515</v>
      </c>
      <c r="W60">
        <f>$Z$52+(-$Z$38*$Z$49*$Z$49/(2*$Z$39)+ $Z$53-$Z$52)/$Z$49*$Z$44+$Z$38/(2*$Z$39)*$Z$44*$Z$44+SUMPRODUCT($Z$58:$Z$82,$AA$58:$AA$82,AH$58:AH$82)</f>
        <v>1.0789524826001826</v>
      </c>
      <c r="Y60">
        <v>3</v>
      </c>
      <c r="Z60" s="3">
        <f t="shared" si="12"/>
        <v>-1.5402051454299186</v>
      </c>
      <c r="AA60">
        <f t="shared" si="6"/>
        <v>0.96075367613684814</v>
      </c>
      <c r="AB60">
        <f t="shared" si="7"/>
        <v>-0.99876996914830485</v>
      </c>
      <c r="AC60">
        <f t="shared" si="8"/>
        <v>0.87148424362727728</v>
      </c>
      <c r="AD60">
        <f t="shared" si="9"/>
        <v>1</v>
      </c>
      <c r="AE60">
        <f t="shared" si="9"/>
        <v>0.79267295052858033</v>
      </c>
      <c r="AF60">
        <f t="shared" si="9"/>
        <v>0.62833040562374942</v>
      </c>
      <c r="AG60">
        <f t="shared" si="9"/>
        <v>0.4980605158382666</v>
      </c>
      <c r="AH60">
        <f t="shared" si="9"/>
        <v>0.39479909863130547</v>
      </c>
      <c r="AI60">
        <f t="shared" si="9"/>
        <v>0.31294656594183196</v>
      </c>
      <c r="AJ60">
        <f t="shared" si="9"/>
        <v>0.24806427743708054</v>
      </c>
      <c r="AK60">
        <f t="shared" si="9"/>
        <v>0.19663384271679046</v>
      </c>
      <c r="AL60">
        <f t="shared" si="9"/>
        <v>0.15586632806280293</v>
      </c>
      <c r="AM60">
        <f t="shared" si="9"/>
        <v>0.1235510219813592</v>
      </c>
      <c r="AN60">
        <f t="shared" si="9"/>
        <v>9.7935553134785233E-2</v>
      </c>
      <c r="AO60">
        <f t="shared" si="9"/>
        <v>7.7630863756776108E-2</v>
      </c>
      <c r="AP60">
        <f t="shared" si="9"/>
        <v>6.1535885740380776E-2</v>
      </c>
      <c r="AQ60">
        <f t="shared" si="9"/>
        <v>4.8777832113217096E-2</v>
      </c>
      <c r="AR60">
        <f t="shared" si="9"/>
        <v>3.8664868047670102E-2</v>
      </c>
      <c r="AS60">
        <f t="shared" si="9"/>
        <v>3.0648594994418681E-2</v>
      </c>
      <c r="AT60">
        <f t="shared" si="10"/>
        <v>2.4294312223781273E-2</v>
      </c>
      <c r="AU60">
        <f t="shared" si="10"/>
        <v>1.9257444124641081E-2</v>
      </c>
      <c r="AV60">
        <f t="shared" si="10"/>
        <v>1.5264854968797568E-2</v>
      </c>
      <c r="AW60">
        <f t="shared" si="10"/>
        <v>1.2100037728717209E-2</v>
      </c>
      <c r="AX60">
        <f t="shared" si="10"/>
        <v>9.5913725544453342E-3</v>
      </c>
      <c r="AY60">
        <f t="shared" si="10"/>
        <v>7.6028215399556402E-3</v>
      </c>
      <c r="AZ60">
        <f t="shared" si="10"/>
        <v>6.0265510328273838E-3</v>
      </c>
      <c r="BA60">
        <f t="shared" si="10"/>
        <v>4.7770839620640331E-3</v>
      </c>
      <c r="BB60">
        <f t="shared" si="10"/>
        <v>3.786665218016592E-3</v>
      </c>
      <c r="BC60">
        <f t="shared" si="10"/>
        <v>3.0015871161356436E-3</v>
      </c>
      <c r="BD60">
        <f t="shared" si="10"/>
        <v>2.3792769023483237E-3</v>
      </c>
      <c r="BE60">
        <f t="shared" si="10"/>
        <v>1.8859884317921651E-3</v>
      </c>
      <c r="BF60">
        <f t="shared" si="10"/>
        <v>1.4949720273960143E-3</v>
      </c>
      <c r="BG60">
        <f t="shared" si="10"/>
        <v>1.1850238813056787E-3</v>
      </c>
      <c r="BH60">
        <f t="shared" si="10"/>
        <v>9.3933637120340962E-4</v>
      </c>
      <c r="BI60">
        <f t="shared" si="11"/>
        <v>7.4458653912863777E-4</v>
      </c>
      <c r="BJ60">
        <f t="shared" si="11"/>
        <v>5.9021360560377136E-4</v>
      </c>
      <c r="BK60">
        <f t="shared" si="11"/>
        <v>4.6784635758721543E-4</v>
      </c>
      <c r="BL60">
        <f t="shared" si="11"/>
        <v>3.7084915576463917E-4</v>
      </c>
      <c r="BM60">
        <f t="shared" si="11"/>
        <v>2.9396209286177772E-4</v>
      </c>
      <c r="BN60">
        <f t="shared" si="11"/>
        <v>2.3301579819294275E-4</v>
      </c>
      <c r="BO60">
        <f t="shared" si="11"/>
        <v>1.8470532181832176E-4</v>
      </c>
      <c r="BP60">
        <f t="shared" si="11"/>
        <v>1.4641091160763324E-4</v>
      </c>
      <c r="BQ60">
        <f t="shared" si="11"/>
        <v>1.1605596864644254E-4</v>
      </c>
      <c r="BR60">
        <f t="shared" si="11"/>
        <v>9.1994427862906414E-5</v>
      </c>
      <c r="BS60">
        <f t="shared" si="11"/>
        <v>7.2921494159648695E-5</v>
      </c>
      <c r="BT60">
        <f t="shared" si="11"/>
        <v>5.780289561015679E-5</v>
      </c>
      <c r="BU60">
        <f t="shared" si="11"/>
        <v>4.5818792195645394E-5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2.9991701827014428</v>
      </c>
      <c r="S61">
        <f>$Z$52+(-$Z$38*$Z$49*$Z$49/(2*$Z$39)+ $Z$53-$Z$52)/$Z$49*$Z$45+$Z$38/(2*$Z$39)*$Z$45*$Z$45+SUMPRODUCT($Z$58:$Z$82,$AB$58:$AB$82,AI$58:AI$82)</f>
        <v>1.5150318929472073</v>
      </c>
      <c r="W61">
        <f>$Z$52+(-$Z$38*$Z$49*$Z$49/(2*$Z$39)+ $Z$53-$Z$52)/$Z$49*$Z$44+$Z$38/(2*$Z$39)*$Z$44*$Z$44+SUMPRODUCT($Z$58:$Z$82,$AA$58:$AA$82,AI$58:AI$82)</f>
        <v>1.0425323355512779</v>
      </c>
      <c r="Y61">
        <v>4</v>
      </c>
      <c r="Z61" s="3">
        <f t="shared" si="12"/>
        <v>1.3725287349191562</v>
      </c>
      <c r="AA61">
        <f t="shared" si="6"/>
        <v>0.98894787060146849</v>
      </c>
      <c r="AB61">
        <f t="shared" si="7"/>
        <v>6.6090584325699392E-2</v>
      </c>
      <c r="AC61">
        <f t="shared" si="8"/>
        <v>-0.35579384692251709</v>
      </c>
      <c r="AD61">
        <f t="shared" si="9"/>
        <v>1</v>
      </c>
      <c r="AE61">
        <f t="shared" si="9"/>
        <v>0.66162456864111419</v>
      </c>
      <c r="AF61">
        <f t="shared" si="9"/>
        <v>0.43774706874465236</v>
      </c>
      <c r="AG61">
        <f t="shared" si="9"/>
        <v>0.28962421481430417</v>
      </c>
      <c r="AH61">
        <f t="shared" si="9"/>
        <v>0.19162249619453539</v>
      </c>
      <c r="AI61">
        <f t="shared" si="9"/>
        <v>0.12678215107243318</v>
      </c>
      <c r="AJ61">
        <f t="shared" si="9"/>
        <v>8.3882185806802415E-2</v>
      </c>
      <c r="AK61">
        <f t="shared" si="9"/>
        <v>5.5498515001099195E-2</v>
      </c>
      <c r="AL61">
        <f t="shared" si="9"/>
        <v>3.6719180956821959E-2</v>
      </c>
      <c r="AM61">
        <f t="shared" si="9"/>
        <v>2.429431220120272E-2</v>
      </c>
      <c r="AN61">
        <f t="shared" si="9"/>
        <v>1.607371383055323E-2</v>
      </c>
      <c r="AO61">
        <f t="shared" si="9"/>
        <v>1.0634763953243906E-2</v>
      </c>
      <c r="AP61">
        <f t="shared" si="9"/>
        <v>7.0362210957269043E-3</v>
      </c>
      <c r="AQ61">
        <f t="shared" si="9"/>
        <v>4.655336747323803E-3</v>
      </c>
      <c r="AR61">
        <f t="shared" si="9"/>
        <v>3.0800851596937333E-3</v>
      </c>
      <c r="AS61">
        <f t="shared" si="9"/>
        <v>2.0378600101097488E-3</v>
      </c>
      <c r="AT61">
        <f t="shared" si="10"/>
        <v>1.3482982501398326E-3</v>
      </c>
      <c r="AU61">
        <f t="shared" si="10"/>
        <v>8.9206724593748779E-4</v>
      </c>
      <c r="AV61">
        <f t="shared" si="10"/>
        <v>5.9021360094125229E-4</v>
      </c>
      <c r="AW61">
        <f t="shared" si="10"/>
        <v>3.904998249356262E-4</v>
      </c>
      <c r="AX61">
        <f t="shared" si="10"/>
        <v>2.5836427566620381E-4</v>
      </c>
      <c r="AY61">
        <f t="shared" si="10"/>
        <v>1.7094015074533319E-4</v>
      </c>
      <c r="AZ61">
        <f t="shared" si="10"/>
        <v>1.1309820518210393E-4</v>
      </c>
      <c r="BA61">
        <f t="shared" si="10"/>
        <v>7.4828550475890683E-5</v>
      </c>
      <c r="BB61">
        <f t="shared" si="10"/>
        <v>4.9508406939855898E-5</v>
      </c>
      <c r="BC61">
        <f t="shared" si="10"/>
        <v>3.2755978872773908E-5</v>
      </c>
      <c r="BD61">
        <f t="shared" si="10"/>
        <v>2.1672160177272361E-5</v>
      </c>
      <c r="BE61">
        <f t="shared" si="10"/>
        <v>1.4338833486662833E-5</v>
      </c>
      <c r="BF61">
        <f t="shared" si="10"/>
        <v>9.4869246615010913E-6</v>
      </c>
      <c r="BG61">
        <f t="shared" si="10"/>
        <v>6.2767823746723472E-6</v>
      </c>
      <c r="BH61">
        <f t="shared" si="10"/>
        <v>4.1528733899277726E-6</v>
      </c>
      <c r="BI61">
        <f t="shared" si="11"/>
        <v>2.747643106089711E-6</v>
      </c>
      <c r="BJ61">
        <f t="shared" si="11"/>
        <v>1.8179081668247415E-6</v>
      </c>
      <c r="BK61">
        <f t="shared" si="11"/>
        <v>1.2027726947810484E-6</v>
      </c>
      <c r="BL61">
        <f t="shared" si="11"/>
        <v>7.9578397719116821E-7</v>
      </c>
      <c r="BM61">
        <f t="shared" si="11"/>
        <v>5.2651022542112667E-7</v>
      </c>
      <c r="BN61">
        <f t="shared" si="11"/>
        <v>3.4835209732604575E-7</v>
      </c>
      <c r="BO61">
        <f t="shared" si="11"/>
        <v>2.3047830955579614E-7</v>
      </c>
      <c r="BP61">
        <f t="shared" si="11"/>
        <v>1.5249011062929605E-7</v>
      </c>
      <c r="BQ61">
        <f t="shared" si="11"/>
        <v>1.0089120266697221E-7</v>
      </c>
      <c r="BR61">
        <f t="shared" si="11"/>
        <v>6.6752099436825574E-8</v>
      </c>
      <c r="BS61">
        <f t="shared" si="11"/>
        <v>4.4164828557956309E-8</v>
      </c>
      <c r="BT61">
        <f t="shared" si="11"/>
        <v>2.9220535354092596E-8</v>
      </c>
      <c r="BU61">
        <f t="shared" si="11"/>
        <v>1.933302438659699E-8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3.3203658337445274</v>
      </c>
      <c r="S62">
        <f>$Z$52+(-$Z$38*$Z$49*$Z$49/(2*$Z$39)+ $Z$53-$Z$52)/$Z$49*$Z$45+$Z$38/(2*$Z$39)*$Z$45*$Z$45+SUMPRODUCT($Z$58:$Z$82,$AB$58:$AB$82,AJ$58:AJ$82)</f>
        <v>1.5371837683922283</v>
      </c>
      <c r="W62">
        <f>$Z$52+(-$Z$38*$Z$49*$Z$49/(2*$Z$39)+ $Z$53-$Z$52)/$Z$49*$Z$44+$Z$38/(2*$Z$39)*$Z$44*$Z$44+SUMPRODUCT($Z$58:$Z$82,$AA$58:$AA$82,AJ$58:AJ$82)</f>
        <v>1.013590394062269</v>
      </c>
      <c r="Y62">
        <v>5</v>
      </c>
      <c r="Z62" s="3">
        <f t="shared" si="12"/>
        <v>-0.92412308725795111</v>
      </c>
      <c r="AA62">
        <f t="shared" si="6"/>
        <v>0.83716647826252866</v>
      </c>
      <c r="AB62">
        <f t="shared" si="7"/>
        <v>0.99658449300666996</v>
      </c>
      <c r="AC62">
        <f t="shared" si="8"/>
        <v>-0.32469946920468484</v>
      </c>
      <c r="AD62">
        <f t="shared" si="9"/>
        <v>1</v>
      </c>
      <c r="AE62">
        <f t="shared" si="9"/>
        <v>0.52445189896695121</v>
      </c>
      <c r="AF62">
        <f t="shared" si="9"/>
        <v>0.27504979326493484</v>
      </c>
      <c r="AG62">
        <f t="shared" si="9"/>
        <v>0.14425038582966535</v>
      </c>
      <c r="AH62">
        <f t="shared" si="9"/>
        <v>7.5652388775083387E-2</v>
      </c>
      <c r="AI62">
        <f t="shared" si="9"/>
        <v>3.9676038800836526E-2</v>
      </c>
      <c r="AJ62">
        <f t="shared" si="9"/>
        <v>2.0808173812007391E-2</v>
      </c>
      <c r="AK62">
        <f t="shared" si="9"/>
        <v>1.0912886269741583E-2</v>
      </c>
      <c r="AL62">
        <f t="shared" si="9"/>
        <v>5.7232839052134415E-3</v>
      </c>
      <c r="AM62">
        <f t="shared" si="9"/>
        <v>3.0015871007928029E-3</v>
      </c>
      <c r="AN62">
        <f t="shared" si="9"/>
        <v>1.5741880549254815E-3</v>
      </c>
      <c r="AO62">
        <f t="shared" si="9"/>
        <v>8.2558591153975317E-4</v>
      </c>
      <c r="AP62">
        <f t="shared" si="9"/>
        <v>4.3298009739070858E-4</v>
      </c>
      <c r="AQ62">
        <f t="shared" si="9"/>
        <v>2.2707723429145102E-4</v>
      </c>
      <c r="AR62">
        <f t="shared" si="9"/>
        <v>1.190910862751453E-4</v>
      </c>
      <c r="AS62">
        <f t="shared" si="9"/>
        <v>6.2457546105175758E-5</v>
      </c>
      <c r="AT62">
        <f t="shared" si="10"/>
        <v>3.275597865967511E-5</v>
      </c>
      <c r="AU62">
        <f t="shared" si="10"/>
        <v>1.7178935144063663E-5</v>
      </c>
      <c r="AV62">
        <f t="shared" si="10"/>
        <v>9.0095250189800034E-6</v>
      </c>
      <c r="AW62">
        <f t="shared" si="10"/>
        <v>4.7250626147785546E-6</v>
      </c>
      <c r="AX62">
        <f t="shared" si="10"/>
        <v>2.4780680226739844E-6</v>
      </c>
      <c r="AY62">
        <f t="shared" si="10"/>
        <v>1.2996274601298879E-6</v>
      </c>
      <c r="AZ62">
        <f t="shared" si="10"/>
        <v>6.8159210525113364E-7</v>
      </c>
      <c r="BA62">
        <f t="shared" si="10"/>
        <v>3.57462268382878E-7</v>
      </c>
      <c r="BB62">
        <f t="shared" si="10"/>
        <v>1.8747176255856427E-7</v>
      </c>
      <c r="BC62">
        <f t="shared" si="10"/>
        <v>9.8319924160930025E-8</v>
      </c>
      <c r="BD62">
        <f t="shared" si="10"/>
        <v>5.1564070133777598E-8</v>
      </c>
      <c r="BE62">
        <f t="shared" si="10"/>
        <v>2.7042874081240292E-8</v>
      </c>
      <c r="BF62">
        <f t="shared" si="10"/>
        <v>1.418268699495756E-8</v>
      </c>
      <c r="BG62">
        <f t="shared" si="10"/>
        <v>7.4381370117453253E-9</v>
      </c>
      <c r="BH62">
        <f t="shared" si="10"/>
        <v>3.9009450201619744E-9</v>
      </c>
      <c r="BI62">
        <f t="shared" si="11"/>
        <v>2.0458580711240074E-9</v>
      </c>
      <c r="BJ62">
        <f t="shared" si="11"/>
        <v>1.0729541337981788E-9</v>
      </c>
      <c r="BK62">
        <f t="shared" si="11"/>
        <v>5.627128242586771E-10</v>
      </c>
      <c r="BL62">
        <f t="shared" si="11"/>
        <v>2.9511581611237339E-10</v>
      </c>
      <c r="BM62">
        <f t="shared" si="11"/>
        <v>1.547740477779213E-10</v>
      </c>
      <c r="BN62">
        <f t="shared" si="11"/>
        <v>8.1171542010614667E-11</v>
      </c>
      <c r="BO62">
        <f t="shared" si="11"/>
        <v>4.2570570338646335E-11</v>
      </c>
      <c r="BP62">
        <f t="shared" si="11"/>
        <v>2.2326216108384234E-11</v>
      </c>
      <c r="BQ62">
        <f t="shared" si="11"/>
        <v>1.170902625342007E-11</v>
      </c>
      <c r="BR62">
        <f t="shared" si="11"/>
        <v>6.1408211963386498E-12</v>
      </c>
      <c r="BS62">
        <f t="shared" si="11"/>
        <v>3.2205652877509196E-12</v>
      </c>
      <c r="BT62">
        <f t="shared" si="11"/>
        <v>1.6890315547455223E-12</v>
      </c>
      <c r="BU62">
        <f t="shared" si="11"/>
        <v>8.8581582688283844E-13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3.6053405229512725</v>
      </c>
      <c r="S63">
        <f>$Z$52+(-$Z$38*$Z$49*$Z$49/(2*$Z$39)+ $Z$53-$Z$52)/$Z$49*$Z$45+$Z$38/(2*$Z$39)*$Z$45*$Z$45+SUMPRODUCT($Z$58:$Z$82,$AB$58:$AB$82,AK$58:AK$82)</f>
        <v>1.5702139613410897</v>
      </c>
      <c r="W63">
        <f>$Z$52+(-$Z$38*$Z$49*$Z$49/(2*$Z$39)+ $Z$53-$Z$52)/$Z$49*$Z$44+$Z$38/(2*$Z$39)*$Z$44*$Z$44+SUMPRODUCT($Z$58:$Z$82,$AA$58:$AA$82,AK$58:AK$82)</f>
        <v>0.98995854268483552</v>
      </c>
      <c r="Y63">
        <v>6</v>
      </c>
      <c r="Z63" s="3">
        <f t="shared" si="12"/>
        <v>0.91501915661277089</v>
      </c>
      <c r="AA63">
        <f t="shared" si="6"/>
        <v>0.53303172872799409</v>
      </c>
      <c r="AB63">
        <f t="shared" si="7"/>
        <v>-9.9045530250462616E-2</v>
      </c>
      <c r="AC63">
        <f t="shared" si="8"/>
        <v>0.85479271258553902</v>
      </c>
      <c r="AD63">
        <f t="shared" si="9"/>
        <v>1</v>
      </c>
      <c r="AE63">
        <f t="shared" si="9"/>
        <v>0.39479909973205968</v>
      </c>
      <c r="AF63">
        <f t="shared" si="9"/>
        <v>0.15586632828009128</v>
      </c>
      <c r="AG63">
        <f t="shared" si="9"/>
        <v>6.1535885740380693E-2</v>
      </c>
      <c r="AH63">
        <f t="shared" si="9"/>
        <v>2.4294312291517184E-2</v>
      </c>
      <c r="AI63">
        <f t="shared" si="9"/>
        <v>9.5913725678163676E-3</v>
      </c>
      <c r="AJ63">
        <f t="shared" si="9"/>
        <v>3.7866652338532083E-3</v>
      </c>
      <c r="AK63">
        <f t="shared" si="9"/>
        <v>1.4949720253119203E-3</v>
      </c>
      <c r="AL63">
        <f t="shared" si="9"/>
        <v>5.9021360642656979E-4</v>
      </c>
      <c r="AM63">
        <f t="shared" si="9"/>
        <v>2.3301579916746296E-4</v>
      </c>
      <c r="AN63">
        <f t="shared" si="9"/>
        <v>9.1994427734659839E-5</v>
      </c>
      <c r="AO63">
        <f t="shared" si="9"/>
        <v>3.6319317047483416E-5</v>
      </c>
      <c r="AP63">
        <f t="shared" si="9"/>
        <v>1.4338833593272496E-5</v>
      </c>
      <c r="AQ63">
        <f t="shared" si="9"/>
        <v>5.6609585938317369E-6</v>
      </c>
      <c r="AR63">
        <f t="shared" si="9"/>
        <v>2.2349413440026004E-6</v>
      </c>
      <c r="AS63">
        <f t="shared" si="9"/>
        <v>8.8235282564594869E-7</v>
      </c>
      <c r="AT63">
        <f t="shared" si="10"/>
        <v>3.4835210121105596E-7</v>
      </c>
      <c r="AU63">
        <f t="shared" si="10"/>
        <v>1.3752909518099687E-7</v>
      </c>
      <c r="AV63">
        <f t="shared" si="10"/>
        <v>5.4296361753337602E-8</v>
      </c>
      <c r="AW63">
        <f t="shared" si="10"/>
        <v>2.1436155456146407E-8</v>
      </c>
      <c r="AX63">
        <f t="shared" si="10"/>
        <v>8.462974687035765E-9</v>
      </c>
      <c r="AY63">
        <f t="shared" si="10"/>
        <v>3.3411747129717531E-9</v>
      </c>
      <c r="AZ63">
        <f t="shared" si="10"/>
        <v>1.3190928128624659E-9</v>
      </c>
      <c r="BA63">
        <f t="shared" si="10"/>
        <v>5.2077664336516601E-10</v>
      </c>
      <c r="BB63">
        <f t="shared" si="10"/>
        <v>2.0560214537607941E-10</v>
      </c>
      <c r="BC63">
        <f t="shared" si="10"/>
        <v>8.1171544613261924E-11</v>
      </c>
      <c r="BD63">
        <f t="shared" si="10"/>
        <v>3.2046452022377894E-11</v>
      </c>
      <c r="BE63">
        <f t="shared" si="10"/>
        <v>1.2651910125839541E-11</v>
      </c>
      <c r="BF63">
        <f t="shared" si="10"/>
        <v>4.9949628946919085E-12</v>
      </c>
      <c r="BG63">
        <f t="shared" si="10"/>
        <v>1.9720068100336346E-12</v>
      </c>
      <c r="BH63">
        <f t="shared" si="10"/>
        <v>7.7854649590122893E-13</v>
      </c>
      <c r="BI63">
        <f t="shared" si="11"/>
        <v>3.0736946596520198E-13</v>
      </c>
      <c r="BJ63">
        <f t="shared" si="11"/>
        <v>1.2134918574148257E-13</v>
      </c>
      <c r="BK63">
        <f t="shared" si="11"/>
        <v>4.7908548215351704E-14</v>
      </c>
      <c r="BL63">
        <f t="shared" si="11"/>
        <v>1.8914252337716534E-14</v>
      </c>
      <c r="BM63">
        <f t="shared" si="11"/>
        <v>7.4673296284761178E-15</v>
      </c>
      <c r="BN63">
        <f t="shared" si="11"/>
        <v>2.9480949489674072E-15</v>
      </c>
      <c r="BO63">
        <f t="shared" si="11"/>
        <v>1.163905270718451E-15</v>
      </c>
      <c r="BP63">
        <f t="shared" si="11"/>
        <v>4.595087428036634E-16</v>
      </c>
      <c r="BQ63">
        <f t="shared" si="11"/>
        <v>1.8141363393145214E-16</v>
      </c>
      <c r="BR63">
        <f t="shared" si="11"/>
        <v>7.1621941751557592E-17</v>
      </c>
      <c r="BS63">
        <f t="shared" si="11"/>
        <v>2.8276277493872263E-17</v>
      </c>
      <c r="BT63">
        <f t="shared" si="11"/>
        <v>1.116344864935303E-17</v>
      </c>
      <c r="BU63">
        <f t="shared" si="11"/>
        <v>4.4073196241280571E-18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3.8583633967649709</v>
      </c>
      <c r="S64">
        <f>$Z$52+(-$Z$38*$Z$49*$Z$49/(2*$Z$39)+ $Z$53-$Z$52)/$Z$49*$Z$45+$Z$38/(2*$Z$39)*$Z$45*$Z$45+SUMPRODUCT($Z$58:$Z$82,$AB$58:$AB$82,AL$58:AL$82)</f>
        <v>1.6131907291650229</v>
      </c>
      <c r="W64">
        <f>$Z$52+(-$Z$38*$Z$49*$Z$49/(2*$Z$39)+ $Z$53-$Z$52)/$Z$49*$Z$44+$Z$38/(2*$Z$39)*$Z$44*$Z$44+SUMPRODUCT($Z$58:$Z$82,$AA$58:$AA$82,AL$58:AL$82)</f>
        <v>0.97029584428782334</v>
      </c>
      <c r="Y64">
        <v>7</v>
      </c>
      <c r="Z64" s="3">
        <f t="shared" si="12"/>
        <v>-0.66008791946996492</v>
      </c>
      <c r="AA64">
        <f t="shared" si="6"/>
        <v>0.13189217134206896</v>
      </c>
      <c r="AB64">
        <f t="shared" si="7"/>
        <v>-0.99330926635363803</v>
      </c>
      <c r="AC64">
        <f t="shared" si="8"/>
        <v>-0.98894787060146816</v>
      </c>
      <c r="AD64">
        <f t="shared" si="9"/>
        <v>1</v>
      </c>
      <c r="AE64">
        <f t="shared" si="9"/>
        <v>0.28224294696684504</v>
      </c>
      <c r="AF64">
        <f t="shared" si="9"/>
        <v>7.9661080507907267E-2</v>
      </c>
      <c r="AG64">
        <f t="shared" si="9"/>
        <v>2.2483777950464547E-2</v>
      </c>
      <c r="AH64">
        <f t="shared" si="9"/>
        <v>6.3458877476872833E-3</v>
      </c>
      <c r="AI64">
        <f t="shared" si="9"/>
        <v>1.7910820454338666E-3</v>
      </c>
      <c r="AJ64">
        <f t="shared" si="9"/>
        <v>5.0552027092579934E-4</v>
      </c>
      <c r="AK64">
        <f t="shared" si="9"/>
        <v>1.426795310175736E-4</v>
      </c>
      <c r="AL64">
        <f t="shared" si="9"/>
        <v>4.0270291000598949E-5</v>
      </c>
      <c r="AM64">
        <f t="shared" si="9"/>
        <v>1.1366005520954343E-5</v>
      </c>
      <c r="AN64">
        <f t="shared" si="9"/>
        <v>3.2079748934755407E-6</v>
      </c>
      <c r="AO64">
        <f t="shared" si="9"/>
        <v>9.0542828085805669E-7</v>
      </c>
      <c r="AP64">
        <f t="shared" si="9"/>
        <v>2.5555074431689179E-7</v>
      </c>
      <c r="AQ64">
        <f t="shared" si="9"/>
        <v>7.2127395175569282E-8</v>
      </c>
      <c r="AR64">
        <f t="shared" si="9"/>
        <v>2.0357448416883381E-8</v>
      </c>
      <c r="AS64">
        <f t="shared" si="9"/>
        <v>5.7457461902969398E-9</v>
      </c>
      <c r="AT64">
        <f t="shared" si="10"/>
        <v>1.6216963372729091E-9</v>
      </c>
      <c r="AU64">
        <f t="shared" si="10"/>
        <v>4.5771234984324233E-10</v>
      </c>
      <c r="AV64">
        <f t="shared" si="10"/>
        <v>1.2918607856082656E-10</v>
      </c>
      <c r="AW64">
        <f t="shared" si="10"/>
        <v>3.6461861180553906E-11</v>
      </c>
      <c r="AX64">
        <f t="shared" si="10"/>
        <v>1.0291102839060817E-11</v>
      </c>
      <c r="AY64">
        <f t="shared" si="10"/>
        <v>2.9045911046528955E-12</v>
      </c>
      <c r="AZ64">
        <f t="shared" si="10"/>
        <v>8.1980039044423491E-13</v>
      </c>
      <c r="BA64">
        <f t="shared" si="10"/>
        <v>2.3138287109883888E-13</v>
      </c>
      <c r="BB64">
        <f t="shared" si="10"/>
        <v>6.5306181433910291E-14</v>
      </c>
      <c r="BC64">
        <f t="shared" si="10"/>
        <v>1.8432209942452332E-14</v>
      </c>
      <c r="BD64">
        <f t="shared" si="10"/>
        <v>5.202361095327241E-15</v>
      </c>
      <c r="BE64">
        <f t="shared" si="10"/>
        <v>1.4683296821527908E-15</v>
      </c>
      <c r="BF64">
        <f t="shared" si="10"/>
        <v>4.1442571548244208E-16</v>
      </c>
      <c r="BG64">
        <f t="shared" si="10"/>
        <v>1.1696873168547332E-16</v>
      </c>
      <c r="BH64">
        <f t="shared" si="10"/>
        <v>3.3013598531599561E-17</v>
      </c>
      <c r="BI64">
        <f t="shared" si="11"/>
        <v>9.3178557638696338E-18</v>
      </c>
      <c r="BJ64">
        <f t="shared" si="11"/>
        <v>2.629898990363651E-18</v>
      </c>
      <c r="BK64">
        <f t="shared" si="11"/>
        <v>7.4227041873026239E-19</v>
      </c>
      <c r="BL64">
        <f t="shared" si="11"/>
        <v>2.0950059996930125E-19</v>
      </c>
      <c r="BM64">
        <f t="shared" si="11"/>
        <v>5.9130064931487286E-20</v>
      </c>
      <c r="BN64">
        <f t="shared" si="11"/>
        <v>1.6689043273929575E-20</v>
      </c>
      <c r="BO64">
        <f t="shared" si="11"/>
        <v>4.710364970198873E-21</v>
      </c>
      <c r="BP64">
        <f t="shared" si="11"/>
        <v>1.329467250116112E-21</v>
      </c>
      <c r="BQ64">
        <f t="shared" si="11"/>
        <v>3.752327431767268E-22</v>
      </c>
      <c r="BR64">
        <f t="shared" si="11"/>
        <v>1.0590680005559812E-22</v>
      </c>
      <c r="BS64">
        <f t="shared" si="11"/>
        <v>2.9891446444025399E-23</v>
      </c>
      <c r="BT64">
        <f t="shared" si="11"/>
        <v>8.4366496773292237E-24</v>
      </c>
      <c r="BU64">
        <f t="shared" si="11"/>
        <v>2.3811849758943167E-24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4.0839409895021568</v>
      </c>
      <c r="S65">
        <f>$Z$52+(-$Z$38*$Z$49*$Z$49/(2*$Z$39)+ $Z$53-$Z$52)/$Z$49*$Z$45+$Z$38/(2*$Z$39)*$Z$45*$Z$45+SUMPRODUCT($Z$58:$Z$82,$AB$58:$AB$82,AM$58:AM$82)</f>
        <v>1.664543430861706</v>
      </c>
      <c r="W65">
        <f>$Z$52+(-$Z$38*$Z$49*$Z$49/(2*$Z$39)+ $Z$53-$Z$52)/$Z$49*$Z$44+$Z$38/(2*$Z$39)*$Z$44*$Z$44+SUMPRODUCT($Z$58:$Z$82,$AA$58:$AA$82,AM$58:AM$82)</f>
        <v>0.95377518295657004</v>
      </c>
      <c r="Y65">
        <v>8</v>
      </c>
      <c r="Z65" s="3">
        <f t="shared" si="12"/>
        <v>0.68626436745957808</v>
      </c>
      <c r="AA65">
        <f t="shared" si="6"/>
        <v>-0.29325003738446503</v>
      </c>
      <c r="AB65">
        <f t="shared" si="7"/>
        <v>0.13189217134206879</v>
      </c>
      <c r="AC65">
        <f t="shared" si="8"/>
        <v>0.66502457211384924</v>
      </c>
      <c r="AD65">
        <f t="shared" si="9"/>
        <v>1</v>
      </c>
      <c r="AE65">
        <f t="shared" si="9"/>
        <v>0.19162249714434848</v>
      </c>
      <c r="AF65">
        <f t="shared" si="9"/>
        <v>3.6719181047824727E-2</v>
      </c>
      <c r="AG65">
        <f t="shared" si="9"/>
        <v>7.0362210957268922E-3</v>
      </c>
      <c r="AH65">
        <f t="shared" si="9"/>
        <v>1.3482982568229305E-3</v>
      </c>
      <c r="AI65">
        <f t="shared" si="9"/>
        <v>2.5836427630651952E-4</v>
      </c>
      <c r="AJ65">
        <f t="shared" si="9"/>
        <v>4.9508407307952585E-5</v>
      </c>
      <c r="AK65">
        <f t="shared" si="9"/>
        <v>9.4869246379892236E-6</v>
      </c>
      <c r="AL65">
        <f t="shared" si="9"/>
        <v>1.8179081713301445E-6</v>
      </c>
      <c r="AM65">
        <f t="shared" si="9"/>
        <v>3.4835209991605545E-7</v>
      </c>
      <c r="AN65">
        <f t="shared" si="9"/>
        <v>6.6752099271390868E-8</v>
      </c>
      <c r="AO65">
        <f t="shared" si="9"/>
        <v>1.2791203825207436E-8</v>
      </c>
      <c r="AP65">
        <f t="shared" si="9"/>
        <v>2.4510823941701069E-9</v>
      </c>
      <c r="AQ65">
        <f t="shared" si="9"/>
        <v>4.696825290774169E-10</v>
      </c>
      <c r="AR65">
        <f t="shared" si="9"/>
        <v>9.0001738194667245E-11</v>
      </c>
      <c r="AS65">
        <f t="shared" si="9"/>
        <v>1.7246357649224516E-11</v>
      </c>
      <c r="AT65">
        <f t="shared" si="10"/>
        <v>3.3047901193888746E-12</v>
      </c>
      <c r="AU65">
        <f t="shared" si="10"/>
        <v>6.3327212893740536E-13</v>
      </c>
      <c r="AV65">
        <f t="shared" si="10"/>
        <v>1.2134918190698685E-13</v>
      </c>
      <c r="AW65">
        <f t="shared" si="10"/>
        <v>2.3253234646547517E-14</v>
      </c>
      <c r="AX65">
        <f t="shared" si="10"/>
        <v>4.4558427129652601E-15</v>
      </c>
      <c r="AY65">
        <f t="shared" si="10"/>
        <v>8.5383967368313955E-16</v>
      </c>
      <c r="AZ65">
        <f t="shared" si="10"/>
        <v>1.6361490016392482E-16</v>
      </c>
      <c r="BA65">
        <f t="shared" si="10"/>
        <v>3.1352294496207055E-17</v>
      </c>
      <c r="BB65">
        <f t="shared" si="10"/>
        <v>6.007804724337861E-18</v>
      </c>
      <c r="BC65">
        <f t="shared" si="10"/>
        <v>1.1512306121086552E-18</v>
      </c>
      <c r="BD65">
        <f t="shared" si="10"/>
        <v>2.2060167593365381E-19</v>
      </c>
      <c r="BE65">
        <f t="shared" si="10"/>
        <v>4.2272242340393968E-20</v>
      </c>
      <c r="BF65">
        <f t="shared" si="10"/>
        <v>8.1003131189655449E-21</v>
      </c>
      <c r="BG65">
        <f t="shared" si="10"/>
        <v>1.5522021659570907E-21</v>
      </c>
      <c r="BH65">
        <f t="shared" si="10"/>
        <v>2.9743684331915904E-22</v>
      </c>
      <c r="BI65">
        <f t="shared" si="11"/>
        <v>5.6995594049658563E-23</v>
      </c>
      <c r="BJ65">
        <f t="shared" si="11"/>
        <v>1.0921637624940237E-23</v>
      </c>
      <c r="BK65">
        <f t="shared" si="11"/>
        <v>2.0928313916086775E-24</v>
      </c>
      <c r="BL65">
        <f t="shared" si="11"/>
        <v>4.0103360121569302E-25</v>
      </c>
      <c r="BM65">
        <f t="shared" si="11"/>
        <v>7.68470570564889E-26</v>
      </c>
      <c r="BN65">
        <f t="shared" si="11"/>
        <v>1.472562438743642E-26</v>
      </c>
      <c r="BO65">
        <f t="shared" si="11"/>
        <v>2.8217610849691799E-27</v>
      </c>
      <c r="BP65">
        <f t="shared" si="11"/>
        <v>5.4071288400539436E-28</v>
      </c>
      <c r="BQ65">
        <f t="shared" si="11"/>
        <v>1.0361274896263109E-28</v>
      </c>
      <c r="BR65">
        <f t="shared" si="11"/>
        <v>1.9854534873161312E-29</v>
      </c>
      <c r="BS65">
        <f t="shared" si="11"/>
        <v>3.8045754011701043E-30</v>
      </c>
      <c r="BT65">
        <f t="shared" si="11"/>
        <v>7.2904221003711304E-31</v>
      </c>
      <c r="BU65">
        <f t="shared" si="11"/>
        <v>1.3970089712038364E-31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4.286105778721705</v>
      </c>
      <c r="S66">
        <f>$Z$52+(-$Z$38*$Z$49*$Z$49/(2*$Z$39)+ $Z$53-$Z$52)/$Z$49*$Z$45+$Z$38/(2*$Z$39)*$Z$45*$Z$45+SUMPRODUCT($Z$58:$Z$82,$AB$58:$AB$82,AN$58:AN$82)</f>
        <v>1.7225627557457659</v>
      </c>
      <c r="W66">
        <f>$Z$52+(-$Z$38*$Z$49*$Z$49/(2*$Z$39)+ $Z$53-$Z$52)/$Z$49*$Z$44+$Z$38/(2*$Z$39)*$Z$44*$Z$44+SUMPRODUCT($Z$58:$Z$82,$AA$58:$AA$82,AN$58:AN$82)</f>
        <v>0.93989607609509618</v>
      </c>
      <c r="Y66">
        <v>9</v>
      </c>
      <c r="Z66" s="3">
        <f t="shared" si="12"/>
        <v>-0.51340171514330601</v>
      </c>
      <c r="AA66">
        <f t="shared" si="6"/>
        <v>-0.66502457211384802</v>
      </c>
      <c r="AB66">
        <f t="shared" si="7"/>
        <v>0.9889478706014686</v>
      </c>
      <c r="AC66">
        <f t="shared" si="8"/>
        <v>-3.306336931730567E-2</v>
      </c>
      <c r="AD66">
        <f t="shared" si="9"/>
        <v>1</v>
      </c>
      <c r="AE66">
        <f t="shared" si="9"/>
        <v>0.12355102301479078</v>
      </c>
      <c r="AF66">
        <f t="shared" si="9"/>
        <v>1.5264855096479041E-2</v>
      </c>
      <c r="AG66">
        <f t="shared" si="9"/>
        <v>1.88598843967975E-3</v>
      </c>
      <c r="AH66">
        <f t="shared" si="9"/>
        <v>2.3301580111650215E-4</v>
      </c>
      <c r="AI66">
        <f t="shared" si="9"/>
        <v>2.8789340245345961E-5</v>
      </c>
      <c r="AJ66">
        <f t="shared" si="9"/>
        <v>3.5569523946056962E-6</v>
      </c>
      <c r="AK66">
        <f t="shared" si="9"/>
        <v>4.3946510716843413E-7</v>
      </c>
      <c r="AL66">
        <f t="shared" si="9"/>
        <v>5.4296362888729555E-8</v>
      </c>
      <c r="AM66">
        <f t="shared" si="9"/>
        <v>6.7083710967175476E-9</v>
      </c>
      <c r="AN66">
        <f t="shared" si="9"/>
        <v>8.2882611176228778E-10</v>
      </c>
      <c r="AO66">
        <f t="shared" si="9"/>
        <v>1.0240231272480054E-10</v>
      </c>
      <c r="AP66">
        <f t="shared" si="9"/>
        <v>1.265191033749106E-11</v>
      </c>
      <c r="AQ66">
        <f t="shared" si="9"/>
        <v>1.5631564652883913E-12</v>
      </c>
      <c r="AR66">
        <f t="shared" si="9"/>
        <v>1.9312957799544439E-13</v>
      </c>
      <c r="AS66">
        <f t="shared" si="9"/>
        <v>2.3861356636372866E-14</v>
      </c>
      <c r="AT66">
        <f t="shared" si="10"/>
        <v>2.9480950229445665E-15</v>
      </c>
      <c r="AU66">
        <f t="shared" si="10"/>
        <v>3.6424015145963545E-16</v>
      </c>
      <c r="AV66">
        <f t="shared" si="10"/>
        <v>4.5002241077398375E-17</v>
      </c>
      <c r="AW66">
        <f t="shared" si="10"/>
        <v>5.5600733416310457E-18</v>
      </c>
      <c r="AX66">
        <f t="shared" si="10"/>
        <v>6.8695271492007617E-19</v>
      </c>
      <c r="AY66">
        <f t="shared" si="10"/>
        <v>8.4873706431654817E-20</v>
      </c>
      <c r="AZ66">
        <f t="shared" si="10"/>
        <v>1.0486234046087672E-20</v>
      </c>
      <c r="BA66">
        <f t="shared" si="10"/>
        <v>1.295584878945878E-21</v>
      </c>
      <c r="BB66">
        <f t="shared" si="10"/>
        <v>1.6007082916287326E-22</v>
      </c>
      <c r="BC66">
        <f t="shared" si="10"/>
        <v>1.9776916186697633E-23</v>
      </c>
      <c r="BD66">
        <f t="shared" si="10"/>
        <v>2.4434581043158227E-24</v>
      </c>
      <c r="BE66">
        <f t="shared" si="10"/>
        <v>3.0189173333113225E-25</v>
      </c>
      <c r="BF66">
        <f t="shared" si="10"/>
        <v>3.7299035300626928E-26</v>
      </c>
      <c r="BG66">
        <f t="shared" si="10"/>
        <v>4.6083337375814223E-27</v>
      </c>
      <c r="BH66">
        <f t="shared" si="10"/>
        <v>5.6936431909739522E-28</v>
      </c>
      <c r="BI66">
        <f t="shared" si="11"/>
        <v>7.0345549388189038E-29</v>
      </c>
      <c r="BJ66">
        <f t="shared" si="11"/>
        <v>8.6912641552647683E-30</v>
      </c>
      <c r="BK66">
        <f t="shared" si="11"/>
        <v>1.073814523783816E-30</v>
      </c>
      <c r="BL66">
        <f t="shared" si="11"/>
        <v>1.3267089292904687E-31</v>
      </c>
      <c r="BM66">
        <f t="shared" si="11"/>
        <v>1.6391623723032283E-32</v>
      </c>
      <c r="BN66">
        <f t="shared" si="11"/>
        <v>2.0252017782165145E-33</v>
      </c>
      <c r="BO66">
        <f t="shared" si="11"/>
        <v>2.502157703461714E-34</v>
      </c>
      <c r="BP66">
        <f t="shared" si="11"/>
        <v>3.0914412849219116E-35</v>
      </c>
      <c r="BQ66">
        <f t="shared" si="11"/>
        <v>3.8195071417352056E-36</v>
      </c>
      <c r="BR66">
        <f t="shared" si="11"/>
        <v>4.7190405029844079E-37</v>
      </c>
      <c r="BS66">
        <f t="shared" si="11"/>
        <v>5.8304225253115E-38</v>
      </c>
      <c r="BT66">
        <f t="shared" si="11"/>
        <v>7.2035463145868167E-39</v>
      </c>
      <c r="BU66">
        <f t="shared" si="11"/>
        <v>8.9000558350090734E-40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4.4682757237665598</v>
      </c>
      <c r="S67">
        <f>$Z$52+(-$Z$38*$Z$49*$Z$49/(2*$Z$39)+ $Z$53-$Z$52)/$Z$49*$Z$45+$Z$38/(2*$Z$39)*$Z$45*$Z$45+SUMPRODUCT($Z$58:$Z$82,$AB$58:$AB$82,AO$58:AO$82)</f>
        <v>1.7856514637217344</v>
      </c>
      <c r="W67">
        <f>$Z$52+(-$Z$38*$Z$49*$Z$49/(2*$Z$39)+ $Z$53-$Z$52)/$Z$49*$Z$44+$Z$38/(2*$Z$39)*$Z$44*$Z$44+SUMPRODUCT($Z$58:$Z$82,$AA$58:$AA$82,AO$58:AO$82)</f>
        <v>0.92836287774144088</v>
      </c>
      <c r="Y67">
        <v>10</v>
      </c>
      <c r="Z67" s="3">
        <f t="shared" si="12"/>
        <v>0.54901149396766258</v>
      </c>
      <c r="AA67">
        <f t="shared" si="6"/>
        <v>-0.91577332665505728</v>
      </c>
      <c r="AB67">
        <f t="shared" si="7"/>
        <v>-0.16459459028073201</v>
      </c>
      <c r="AC67">
        <f t="shared" si="8"/>
        <v>-0.61421271268967004</v>
      </c>
      <c r="AD67">
        <f t="shared" si="9"/>
        <v>1</v>
      </c>
      <c r="AE67">
        <f t="shared" si="9"/>
        <v>7.5652389360997996E-2</v>
      </c>
      <c r="AF67">
        <f t="shared" si="9"/>
        <v>5.7232839273763641E-3</v>
      </c>
      <c r="AG67">
        <f t="shared" si="9"/>
        <v>4.3298009739070706E-4</v>
      </c>
      <c r="AH67">
        <f t="shared" si="9"/>
        <v>3.2755978913364615E-5</v>
      </c>
      <c r="AI67">
        <f t="shared" si="9"/>
        <v>2.4780680322700842E-6</v>
      </c>
      <c r="AJ67">
        <f t="shared" si="9"/>
        <v>1.8747176473646883E-7</v>
      </c>
      <c r="AK67">
        <f t="shared" si="9"/>
        <v>1.4182686940036357E-8</v>
      </c>
      <c r="AL67">
        <f t="shared" si="9"/>
        <v>1.0729541379530989E-9</v>
      </c>
      <c r="AM67">
        <f t="shared" si="9"/>
        <v>8.1171542953603848E-11</v>
      </c>
      <c r="AN67">
        <f t="shared" si="9"/>
        <v>6.1408211725588615E-12</v>
      </c>
      <c r="AO67">
        <f t="shared" si="9"/>
        <v>4.6456778714669567E-13</v>
      </c>
      <c r="AP67">
        <f t="shared" si="9"/>
        <v>3.5145662573405421E-14</v>
      </c>
      <c r="AQ67">
        <f t="shared" si="9"/>
        <v>2.6588533493534468E-15</v>
      </c>
      <c r="AR67">
        <f t="shared" si="9"/>
        <v>2.011486057233612E-16</v>
      </c>
      <c r="AS67">
        <f t="shared" si="9"/>
        <v>1.5217372403893978E-17</v>
      </c>
      <c r="AT67">
        <f t="shared" si="10"/>
        <v>1.151230582150661E-18</v>
      </c>
      <c r="AU67">
        <f t="shared" si="10"/>
        <v>8.7093342896105715E-20</v>
      </c>
      <c r="AV67">
        <f t="shared" si="10"/>
        <v>6.5888190792933987E-21</v>
      </c>
      <c r="AW67">
        <f t="shared" si="10"/>
        <v>4.9845995274164751E-22</v>
      </c>
      <c r="AX67">
        <f t="shared" si="10"/>
        <v>3.7709684089238299E-23</v>
      </c>
      <c r="AY67">
        <f t="shared" si="10"/>
        <v>2.8528275266421994E-24</v>
      </c>
      <c r="AZ67">
        <f t="shared" si="10"/>
        <v>2.158232388834454E-25</v>
      </c>
      <c r="BA67">
        <f t="shared" si="10"/>
        <v>1.6327542689531167E-26</v>
      </c>
      <c r="BB67">
        <f t="shared" si="10"/>
        <v>1.2352175403244272E-27</v>
      </c>
      <c r="BC67">
        <f t="shared" si="10"/>
        <v>9.3447166990932521E-29</v>
      </c>
      <c r="BD67">
        <f t="shared" si="10"/>
        <v>7.0695010238641688E-30</v>
      </c>
      <c r="BE67">
        <f t="shared" si="10"/>
        <v>5.3482461090837914E-31</v>
      </c>
      <c r="BF67">
        <f t="shared" si="10"/>
        <v>4.046076346461927E-32</v>
      </c>
      <c r="BG67">
        <f t="shared" si="10"/>
        <v>3.0609532418163837E-33</v>
      </c>
      <c r="BH67">
        <f t="shared" si="10"/>
        <v>2.3156841211805825E-34</v>
      </c>
      <c r="BI67">
        <f t="shared" si="11"/>
        <v>1.7518705305413308E-35</v>
      </c>
      <c r="BJ67">
        <f t="shared" si="11"/>
        <v>1.3253318327500655E-36</v>
      </c>
      <c r="BK67">
        <f t="shared" si="11"/>
        <v>1.0026451363148878E-37</v>
      </c>
      <c r="BL67">
        <f t="shared" si="11"/>
        <v>7.5852507292969909E-39</v>
      </c>
      <c r="BM67">
        <f t="shared" si="11"/>
        <v>5.7384230601912247E-40</v>
      </c>
      <c r="BN67">
        <f t="shared" si="11"/>
        <v>4.3412538876993503E-41</v>
      </c>
      <c r="BO67">
        <f t="shared" si="11"/>
        <v>3.2842625995039137E-42</v>
      </c>
      <c r="BP67">
        <f t="shared" si="11"/>
        <v>2.484622975470689E-43</v>
      </c>
      <c r="BQ67">
        <f t="shared" si="11"/>
        <v>1.8796765310938604E-44</v>
      </c>
      <c r="BR67">
        <f t="shared" si="11"/>
        <v>1.4220203401898689E-45</v>
      </c>
      <c r="BS67">
        <f t="shared" si="11"/>
        <v>1.075792297898493E-46</v>
      </c>
      <c r="BT67">
        <f t="shared" si="11"/>
        <v>8.138625274960388E-48</v>
      </c>
      <c r="BU67">
        <f t="shared" si="11"/>
        <v>6.1570650538697907E-49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4.6332937177646532</v>
      </c>
      <c r="S68">
        <f>$Z$52+(-$Z$38*$Z$49*$Z$49/(2*$Z$39)+ $Z$53-$Z$52)/$Z$49*$Z$45+$Z$38/(2*$Z$39)*$Z$45*$Z$45+SUMPRODUCT($Z$58:$Z$82,$AB$58:$AB$82,AP$58:AP$82)</f>
        <v>1.8524240491117707</v>
      </c>
      <c r="W68">
        <f>$Z$52+(-$Z$38*$Z$49*$Z$49/(2*$Z$39)+ $Z$53-$Z$52)/$Z$49*$Z$44+$Z$38/(2*$Z$39)*$Z$44*$Z$44+SUMPRODUCT($Z$58:$Z$82,$AA$58:$AA$82,AP$58:AP$82)</f>
        <v>0.91900199316298758</v>
      </c>
      <c r="Y68">
        <v>11</v>
      </c>
      <c r="Z68" s="3">
        <f t="shared" si="12"/>
        <v>-0.42005594875361418</v>
      </c>
      <c r="AA68">
        <f t="shared" si="6"/>
        <v>-0.999863304992469</v>
      </c>
      <c r="AB68">
        <f t="shared" si="7"/>
        <v>-0.98350507487238259</v>
      </c>
      <c r="AC68">
        <f t="shared" si="8"/>
        <v>0.97698683078359994</v>
      </c>
      <c r="AD68">
        <f t="shared" si="9"/>
        <v>1</v>
      </c>
      <c r="AE68">
        <f t="shared" si="9"/>
        <v>4.3992172071987128E-2</v>
      </c>
      <c r="AF68">
        <f t="shared" si="9"/>
        <v>1.9353111673387925E-3</v>
      </c>
      <c r="AG68">
        <f t="shared" si="9"/>
        <v>8.5138540290699059E-5</v>
      </c>
      <c r="AH68">
        <f t="shared" si="9"/>
        <v>3.7454293144262393E-6</v>
      </c>
      <c r="AI68">
        <f t="shared" si="9"/>
        <v>1.6476956779551376E-7</v>
      </c>
      <c r="AJ68">
        <f t="shared" si="9"/>
        <v>7.2485710428311166E-9</v>
      </c>
      <c r="AK68">
        <f t="shared" si="9"/>
        <v>3.1888038459223863E-10</v>
      </c>
      <c r="AL68">
        <f t="shared" si="9"/>
        <v>1.4028240486439394E-11</v>
      </c>
      <c r="AM68">
        <f t="shared" si="9"/>
        <v>6.1713275778007157E-13</v>
      </c>
      <c r="AN68">
        <f t="shared" si="9"/>
        <v>2.7149010471519923E-14</v>
      </c>
      <c r="AO68">
        <f t="shared" si="9"/>
        <v>1.1943439178623405E-15</v>
      </c>
      <c r="AP68">
        <f t="shared" si="9"/>
        <v>5.2541782162968662E-17</v>
      </c>
      <c r="AQ68">
        <f t="shared" si="9"/>
        <v>2.3114271218821181E-18</v>
      </c>
      <c r="AR68">
        <f t="shared" si="9"/>
        <v>1.0168469777187389E-19</v>
      </c>
      <c r="AS68">
        <f t="shared" si="9"/>
        <v>4.4733306376270572E-21</v>
      </c>
      <c r="AT68">
        <f t="shared" si="10"/>
        <v>1.9679153114537457E-22</v>
      </c>
      <c r="AU68">
        <f t="shared" si="10"/>
        <v>8.6572867381982737E-24</v>
      </c>
      <c r="AV68">
        <f t="shared" si="10"/>
        <v>3.808528193108695E-25</v>
      </c>
      <c r="AW68">
        <f t="shared" si="10"/>
        <v>1.6754544645353105E-26</v>
      </c>
      <c r="AX68">
        <f t="shared" si="10"/>
        <v>7.3706875576822571E-28</v>
      </c>
      <c r="AY68">
        <f t="shared" si="10"/>
        <v>3.2425253101724911E-29</v>
      </c>
      <c r="AZ68">
        <f t="shared" si="10"/>
        <v>1.4264574743407066E-30</v>
      </c>
      <c r="BA68">
        <f t="shared" si="10"/>
        <v>6.2752957959988293E-32</v>
      </c>
      <c r="BB68">
        <f t="shared" si="10"/>
        <v>2.7606387176372917E-33</v>
      </c>
      <c r="BC68">
        <f t="shared" si="10"/>
        <v>1.2144650715212552E-34</v>
      </c>
      <c r="BD68">
        <f t="shared" si="10"/>
        <v>5.3426952396370266E-36</v>
      </c>
      <c r="BE68">
        <f t="shared" si="10"/>
        <v>2.350367506896272E-37</v>
      </c>
      <c r="BF68">
        <f t="shared" si="10"/>
        <v>1.0339778342335946E-38</v>
      </c>
      <c r="BG68">
        <f t="shared" si="10"/>
        <v>4.5486927392076473E-40</v>
      </c>
      <c r="BH68">
        <f t="shared" si="10"/>
        <v>2.0010685868383887E-41</v>
      </c>
      <c r="BI68">
        <f t="shared" si="11"/>
        <v>8.8031363499586974E-43</v>
      </c>
      <c r="BJ68">
        <f t="shared" si="11"/>
        <v>3.8726906004704194E-44</v>
      </c>
      <c r="BK68">
        <f t="shared" si="11"/>
        <v>1.7036805850499301E-45</v>
      </c>
      <c r="BL68">
        <f t="shared" si="11"/>
        <v>7.4948617881546801E-47</v>
      </c>
      <c r="BM68">
        <f t="shared" si="11"/>
        <v>3.2971522472155887E-48</v>
      </c>
      <c r="BN68">
        <f t="shared" si="11"/>
        <v>1.4504887813275368E-49</v>
      </c>
      <c r="BO68">
        <f t="shared" si="11"/>
        <v>6.3810159232403041E-51</v>
      </c>
      <c r="BP68">
        <f t="shared" si="11"/>
        <v>2.8071472944413433E-52</v>
      </c>
      <c r="BQ68">
        <f t="shared" si="11"/>
        <v>1.2349249755026192E-53</v>
      </c>
      <c r="BR68">
        <f t="shared" si="11"/>
        <v>5.4327038127638878E-55</v>
      </c>
      <c r="BS68">
        <f t="shared" si="11"/>
        <v>2.3899642302971864E-56</v>
      </c>
      <c r="BT68">
        <f t="shared" si="11"/>
        <v>1.0513970978281918E-57</v>
      </c>
      <c r="BU68">
        <f t="shared" si="11"/>
        <v>4.6253247245042775E-59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4.7835135080540212</v>
      </c>
      <c r="S69">
        <f>$Z$52+(-$Z$38*$Z$49*$Z$49/(2*$Z$39)+ $Z$53-$Z$52)/$Z$49*$Z$45+$Z$38/(2*$Z$39)*$Z$45*$Z$45+SUMPRODUCT($Z$58:$Z$82,$AB$58:$AB$82,AQ$58:AQ$82)</f>
        <v>1.9217279807256218</v>
      </c>
      <c r="W69">
        <f>$Z$52+(-$Z$38*$Z$49*$Z$49/(2*$Z$39)+ $Z$53-$Z$52)/$Z$49*$Z$44+$Z$38/(2*$Z$39)*$Z$44*$Z$44+SUMPRODUCT($Z$58:$Z$82,$AA$58:$AA$82,AQ$58:AQ$82)</f>
        <v>0.91170597428597189</v>
      </c>
      <c r="Y69">
        <v>12</v>
      </c>
      <c r="Z69" s="3">
        <f t="shared" si="12"/>
        <v>0.45750957830638544</v>
      </c>
      <c r="AA69">
        <f t="shared" si="6"/>
        <v>-0.90199123013295923</v>
      </c>
      <c r="AB69">
        <f t="shared" si="7"/>
        <v>0.19711702745148013</v>
      </c>
      <c r="AC69">
        <f t="shared" si="8"/>
        <v>-0.88722281944361192</v>
      </c>
      <c r="AD69">
        <f t="shared" si="9"/>
        <v>1</v>
      </c>
      <c r="AE69">
        <f t="shared" si="9"/>
        <v>2.4294312562460715E-2</v>
      </c>
      <c r="AF69">
        <f t="shared" si="9"/>
        <v>5.9021360971776285E-4</v>
      </c>
      <c r="AG69">
        <f t="shared" si="9"/>
        <v>1.4338833593272419E-5</v>
      </c>
      <c r="AH69">
        <f t="shared" si="9"/>
        <v>3.4835210509607173E-7</v>
      </c>
      <c r="AI69">
        <f t="shared" si="9"/>
        <v>8.4629747342276431E-9</v>
      </c>
      <c r="AJ69">
        <f t="shared" si="9"/>
        <v>2.0560214881556203E-10</v>
      </c>
      <c r="AK69">
        <f t="shared" si="9"/>
        <v>4.9949628668386201E-12</v>
      </c>
      <c r="AL69">
        <f t="shared" si="9"/>
        <v>1.2134918641815905E-13</v>
      </c>
      <c r="AM69">
        <f t="shared" si="9"/>
        <v>2.9480949982855761E-15</v>
      </c>
      <c r="AN69">
        <f t="shared" si="9"/>
        <v>7.1621941352173919E-17</v>
      </c>
      <c r="AO69">
        <f t="shared" si="9"/>
        <v>1.7400057907289762E-18</v>
      </c>
      <c r="AP69">
        <f t="shared" si="9"/>
        <v>4.2272243597575615E-20</v>
      </c>
      <c r="AQ69">
        <f t="shared" si="9"/>
        <v>1.0269750986759384E-21</v>
      </c>
      <c r="AR69">
        <f t="shared" si="9"/>
        <v>2.4949653484593185E-23</v>
      </c>
      <c r="AS69">
        <f t="shared" si="9"/>
        <v>6.0613466655991216E-25</v>
      </c>
      <c r="AT69">
        <f t="shared" si="10"/>
        <v>1.4725625044348802E-26</v>
      </c>
      <c r="AU69">
        <f t="shared" si="10"/>
        <v>3.5774892952539102E-28</v>
      </c>
      <c r="AV69">
        <f t="shared" si="10"/>
        <v>8.6912635373382286E-30</v>
      </c>
      <c r="AW69">
        <f t="shared" si="10"/>
        <v>2.1114830119687984E-31</v>
      </c>
      <c r="AX69">
        <f t="shared" si="10"/>
        <v>5.1297023686359241E-33</v>
      </c>
      <c r="AY69">
        <f t="shared" si="10"/>
        <v>1.2462258157716818E-34</v>
      </c>
      <c r="AZ69">
        <f t="shared" si="10"/>
        <v>3.0276203543642452E-36</v>
      </c>
      <c r="BA69">
        <f t="shared" si="10"/>
        <v>7.3553948646885364E-38</v>
      </c>
      <c r="BB69">
        <f t="shared" si="10"/>
        <v>1.7869424591990443E-39</v>
      </c>
      <c r="BC69">
        <f t="shared" si="10"/>
        <v>4.3412544444833078E-41</v>
      </c>
      <c r="BD69">
        <f t="shared" si="10"/>
        <v>1.0546778297758018E-42</v>
      </c>
      <c r="BE69">
        <f t="shared" si="10"/>
        <v>2.5622670563207905E-44</v>
      </c>
      <c r="BF69">
        <f t="shared" si="10"/>
        <v>6.2248525065500892E-46</v>
      </c>
      <c r="BG69">
        <f t="shared" si="10"/>
        <v>1.512284989566881E-47</v>
      </c>
      <c r="BH69">
        <f t="shared" si="10"/>
        <v>3.6739920942108041E-49</v>
      </c>
      <c r="BI69">
        <f t="shared" si="11"/>
        <v>8.9257124234085809E-51</v>
      </c>
      <c r="BJ69">
        <f t="shared" si="11"/>
        <v>2.1684402811003375E-52</v>
      </c>
      <c r="BK69">
        <f t="shared" si="11"/>
        <v>5.2680761261886795E-54</v>
      </c>
      <c r="BL69">
        <f t="shared" si="11"/>
        <v>1.2798430514066084E-55</v>
      </c>
      <c r="BM69">
        <f t="shared" si="11"/>
        <v>3.1092904347646832E-57</v>
      </c>
      <c r="BN69">
        <f t="shared" si="11"/>
        <v>7.5538066930111206E-59</v>
      </c>
      <c r="BO69">
        <f t="shared" si="11"/>
        <v>1.8351456539625226E-60</v>
      </c>
      <c r="BP69">
        <f t="shared" si="11"/>
        <v>4.4583598137243496E-62</v>
      </c>
      <c r="BQ69">
        <f t="shared" si="11"/>
        <v>1.0831277716683467E-63</v>
      </c>
      <c r="BR69">
        <f t="shared" si="11"/>
        <v>2.6313848151585889E-65</v>
      </c>
      <c r="BS69">
        <f t="shared" si="11"/>
        <v>6.3927679467926915E-67</v>
      </c>
      <c r="BT69">
        <f t="shared" si="11"/>
        <v>1.5530788878204057E-68</v>
      </c>
      <c r="BU69">
        <f t="shared" si="11"/>
        <v>3.7730988984423178E-70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4.9208873992787661</v>
      </c>
      <c r="S70">
        <f>$Z$52+(-$Z$38*$Z$49*$Z$49/(2*$Z$39)+ $Z$53-$Z$52)/$Z$49*$Z$45+$Z$38/(2*$Z$39)*$Z$45*$Z$45+SUMPRODUCT($Z$58:$Z$82,$AB$58:$AB$82,AR$58:AR$82)</f>
        <v>1.992629002244275</v>
      </c>
      <c r="W70">
        <f>$Z$52+(-$Z$38*$Z$49*$Z$49/(2*$Z$39)+ $Z$53-$Z$52)/$Z$49*$Z$44+$Z$38/(2*$Z$39)*$Z$44*$Z$44+SUMPRODUCT($Z$58:$Z$82,$AA$58:$AA$82,AR$58:AR$82)</f>
        <v>0.90639728393388608</v>
      </c>
      <c r="Y70">
        <v>13</v>
      </c>
      <c r="Z70" s="3">
        <f t="shared" si="12"/>
        <v>-0.35543195663767346</v>
      </c>
      <c r="AA70">
        <f t="shared" si="6"/>
        <v>-0.63996854050331686</v>
      </c>
      <c r="AB70">
        <f t="shared" si="7"/>
        <v>0.97698683078359916</v>
      </c>
      <c r="AC70">
        <f t="shared" si="8"/>
        <v>0.38649916929245542</v>
      </c>
      <c r="AD70">
        <f t="shared" si="9"/>
        <v>1</v>
      </c>
      <c r="AE70">
        <f t="shared" si="9"/>
        <v>1.2741198357479179E-2</v>
      </c>
      <c r="AF70">
        <f t="shared" si="9"/>
        <v>1.6233813133502173E-4</v>
      </c>
      <c r="AG70">
        <f t="shared" si="9"/>
        <v>2.0683822781769124E-6</v>
      </c>
      <c r="AH70">
        <f t="shared" si="9"/>
        <v>2.6353668885346761E-8</v>
      </c>
      <c r="AI70">
        <f t="shared" si="9"/>
        <v>3.3577731392571504E-10</v>
      </c>
      <c r="AJ70">
        <f t="shared" si="9"/>
        <v>4.2782052486764196E-12</v>
      </c>
      <c r="AK70">
        <f t="shared" si="9"/>
        <v>5.4509461687392285E-14</v>
      </c>
      <c r="AL70">
        <f t="shared" si="9"/>
        <v>6.9451584553779345E-16</v>
      </c>
      <c r="AM70">
        <f t="shared" si="9"/>
        <v>8.848963918765742E-18</v>
      </c>
      <c r="AN70">
        <f t="shared" si="9"/>
        <v>1.1274640454716577E-19</v>
      </c>
      <c r="AO70">
        <f t="shared" si="9"/>
        <v>1.4365242668234232E-21</v>
      </c>
      <c r="AP70">
        <f t="shared" si="9"/>
        <v>1.8303040149801948E-23</v>
      </c>
      <c r="AQ70">
        <f t="shared" si="9"/>
        <v>2.3320266509352208E-25</v>
      </c>
      <c r="AR70">
        <f t="shared" si="9"/>
        <v>2.9712813356686665E-27</v>
      </c>
      <c r="AS70">
        <f t="shared" si="9"/>
        <v>3.785768388261078E-29</v>
      </c>
      <c r="AT70">
        <f t="shared" si="10"/>
        <v>4.8235225970306931E-31</v>
      </c>
      <c r="AU70">
        <f t="shared" si="10"/>
        <v>6.1457456581748843E-33</v>
      </c>
      <c r="AV70">
        <f t="shared" si="10"/>
        <v>7.8304156286196999E-35</v>
      </c>
      <c r="AW70">
        <f t="shared" si="10"/>
        <v>9.9768894415938427E-37</v>
      </c>
      <c r="AX70">
        <f t="shared" si="10"/>
        <v>1.2711751405551612E-38</v>
      </c>
      <c r="AY70">
        <f t="shared" si="10"/>
        <v>1.6196292916996483E-40</v>
      </c>
      <c r="AZ70">
        <f t="shared" si="10"/>
        <v>2.0636021312323017E-42</v>
      </c>
      <c r="BA70">
        <f t="shared" si="10"/>
        <v>2.629276133183336E-44</v>
      </c>
      <c r="BB70">
        <f t="shared" si="10"/>
        <v>3.3500125241677717E-46</v>
      </c>
      <c r="BC70">
        <f t="shared" si="10"/>
        <v>4.2683180774489921E-48</v>
      </c>
      <c r="BD70">
        <f t="shared" si="10"/>
        <v>5.4383481583099218E-50</v>
      </c>
      <c r="BE70">
        <f t="shared" si="10"/>
        <v>6.9291065366594095E-52</v>
      </c>
      <c r="BF70">
        <f t="shared" si="10"/>
        <v>8.8285134690176284E-54</v>
      </c>
      <c r="BG70">
        <f t="shared" si="10"/>
        <v>1.1248582953204271E-55</v>
      </c>
      <c r="BH70">
        <f t="shared" si="10"/>
        <v>1.4332041164026098E-57</v>
      </c>
      <c r="BI70">
        <f t="shared" si="11"/>
        <v>1.8260740801962465E-59</v>
      </c>
      <c r="BJ70">
        <f t="shared" si="11"/>
        <v>2.3266369635010918E-61</v>
      </c>
      <c r="BK70">
        <f t="shared" si="11"/>
        <v>2.9644139953773536E-63</v>
      </c>
      <c r="BL70">
        <f t="shared" si="11"/>
        <v>3.7770192661161152E-65</v>
      </c>
      <c r="BM70">
        <f t="shared" si="11"/>
        <v>4.812374663056993E-67</v>
      </c>
      <c r="BN70">
        <f t="shared" si="11"/>
        <v>6.1315413732181227E-69</v>
      </c>
      <c r="BO70">
        <f t="shared" si="11"/>
        <v>7.8123197143673258E-71</v>
      </c>
      <c r="BP70">
        <f t="shared" si="11"/>
        <v>9.9538304690146571E-73</v>
      </c>
      <c r="BQ70">
        <f t="shared" si="11"/>
        <v>1.2682371514272871E-74</v>
      </c>
      <c r="BR70">
        <f t="shared" si="11"/>
        <v>1.6158863648649465E-76</v>
      </c>
      <c r="BS70">
        <f t="shared" si="11"/>
        <v>2.0588326542087262E-78</v>
      </c>
      <c r="BT70">
        <f t="shared" si="11"/>
        <v>2.6231992485377649E-80</v>
      </c>
      <c r="BU70">
        <f t="shared" si="11"/>
        <v>3.3422707206343614E-82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5.0470424491574004</v>
      </c>
      <c r="S71">
        <f>$Z$52+(-$Z$38*$Z$49*$Z$49/(2*$Z$39)+ $Z$53-$Z$52)/$Z$49*$Z$45+$Z$38/(2*$Z$39)*$Z$45*$Z$45+SUMPRODUCT($Z$58:$Z$82,$AB$58:$AB$82,AS$58:AS$82)</f>
        <v>2.0643828156708812</v>
      </c>
      <c r="W71">
        <f>$Z$52+(-$Z$38*$Z$49*$Z$49/(2*$Z$39)+ $Z$53-$Z$52)/$Z$49*$Z$44+$Z$38/(2*$Z$39)*$Z$44*$Z$44+SUMPRODUCT($Z$58:$Z$82,$AA$58:$AA$82,AS$58:AS$82)</f>
        <v>0.90300634402262892</v>
      </c>
      <c r="Y71">
        <v>14</v>
      </c>
      <c r="Z71" s="3">
        <f t="shared" si="12"/>
        <v>0.39215106711975883</v>
      </c>
      <c r="AA71">
        <f t="shared" si="6"/>
        <v>-0.26147994095381988</v>
      </c>
      <c r="AB71">
        <f t="shared" si="7"/>
        <v>-0.2294239200467531</v>
      </c>
      <c r="AC71">
        <f t="shared" si="8"/>
        <v>0.29325003738446853</v>
      </c>
      <c r="AD71">
        <f t="shared" si="9"/>
        <v>1</v>
      </c>
      <c r="AE71">
        <f t="shared" si="9"/>
        <v>6.3458878440169723E-3</v>
      </c>
      <c r="AF71">
        <f t="shared" si="9"/>
        <v>4.0270291306247583E-5</v>
      </c>
      <c r="AG71">
        <f t="shared" si="9"/>
        <v>2.5555074431688994E-7</v>
      </c>
      <c r="AH71">
        <f t="shared" si="9"/>
        <v>1.6216963618900399E-9</v>
      </c>
      <c r="AI71">
        <f t="shared" si="9"/>
        <v>1.0291102917169553E-11</v>
      </c>
      <c r="AJ71">
        <f t="shared" si="9"/>
        <v>6.5306182920918323E-14</v>
      </c>
      <c r="AK71">
        <f t="shared" si="9"/>
        <v>4.1442571233698194E-16</v>
      </c>
      <c r="AL71">
        <f t="shared" si="9"/>
        <v>2.6298990103244061E-18</v>
      </c>
      <c r="AM71">
        <f t="shared" si="9"/>
        <v>1.6689043653935586E-20</v>
      </c>
      <c r="AN71">
        <f t="shared" si="9"/>
        <v>1.0590679925177267E-22</v>
      </c>
      <c r="AO71">
        <f t="shared" si="9"/>
        <v>6.7207264956665194E-25</v>
      </c>
      <c r="AP71">
        <f t="shared" si="9"/>
        <v>4.2648975277003227E-27</v>
      </c>
      <c r="AQ71">
        <f t="shared" si="9"/>
        <v>2.7064561377010051E-29</v>
      </c>
      <c r="AR71">
        <f t="shared" si="9"/>
        <v>1.7174866583178165E-31</v>
      </c>
      <c r="AS71">
        <f t="shared" si="9"/>
        <v>1.0898977376390851E-33</v>
      </c>
      <c r="AT71">
        <f t="shared" si="10"/>
        <v>6.9163688045050952E-36</v>
      </c>
      <c r="AU71">
        <f t="shared" si="10"/>
        <v>4.3890499388744762E-38</v>
      </c>
      <c r="AV71">
        <f t="shared" si="10"/>
        <v>2.7852415271523684E-40</v>
      </c>
      <c r="AW71">
        <f t="shared" si="10"/>
        <v>1.7674833569421405E-42</v>
      </c>
      <c r="AX71">
        <f t="shared" si="10"/>
        <v>1.1216249787233766E-44</v>
      </c>
      <c r="AY71">
        <f t="shared" si="10"/>
        <v>7.1177054536610154E-47</v>
      </c>
      <c r="AZ71">
        <f t="shared" si="10"/>
        <v>4.5168168743427445E-49</v>
      </c>
      <c r="BA71">
        <f t="shared" si="10"/>
        <v>2.8663209815717582E-51</v>
      </c>
      <c r="BB71">
        <f t="shared" si="10"/>
        <v>1.8189349265114661E-53</v>
      </c>
      <c r="BC71">
        <f t="shared" si="10"/>
        <v>1.1542759141813809E-55</v>
      </c>
      <c r="BD71">
        <f t="shared" si="10"/>
        <v>7.3249046029177354E-58</v>
      </c>
      <c r="BE71">
        <f t="shared" si="10"/>
        <v>4.6483017433399434E-60</v>
      </c>
      <c r="BF71">
        <f t="shared" si="10"/>
        <v>2.9497606901610732E-62</v>
      </c>
      <c r="BG71">
        <f t="shared" si="10"/>
        <v>1.8718848233258473E-64</v>
      </c>
      <c r="BH71">
        <f t="shared" si="10"/>
        <v>1.187876970320024E-66</v>
      </c>
      <c r="BI71">
        <f t="shared" si="11"/>
        <v>7.5381353992736801E-69</v>
      </c>
      <c r="BJ71">
        <f t="shared" si="11"/>
        <v>4.7836155987641201E-71</v>
      </c>
      <c r="BK71">
        <f t="shared" si="11"/>
        <v>3.0356284392216677E-73</v>
      </c>
      <c r="BL71">
        <f t="shared" si="11"/>
        <v>1.9263761120458923E-75</v>
      </c>
      <c r="BM71">
        <f t="shared" si="11"/>
        <v>1.2224565267900606E-77</v>
      </c>
      <c r="BN71">
        <f t="shared" si="11"/>
        <v>7.7575710711261886E-80</v>
      </c>
      <c r="BO71">
        <f t="shared" si="11"/>
        <v>4.9228684926760614E-82</v>
      </c>
      <c r="BP71">
        <f t="shared" si="11"/>
        <v>3.1239967531624122E-84</v>
      </c>
      <c r="BQ71">
        <f t="shared" si="11"/>
        <v>1.9824530613174777E-86</v>
      </c>
      <c r="BR71">
        <f t="shared" si="11"/>
        <v>1.258042707477538E-88</v>
      </c>
      <c r="BS71">
        <f t="shared" si="11"/>
        <v>7.9833969551420477E-91</v>
      </c>
      <c r="BT71">
        <f t="shared" si="11"/>
        <v>5.0661735539298033E-93</v>
      </c>
      <c r="BU71">
        <f t="shared" si="11"/>
        <v>3.2149375027832146E-95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5.1633428854156094</v>
      </c>
      <c r="S72">
        <f>$Z$52+(-$Z$38*$Z$49*$Z$49/(2*$Z$39)+ $Z$53-$Z$52)/$Z$49*$Z$45+$Z$38/(2*$Z$39)*$Z$45*$Z$45+SUMPRODUCT($Z$58:$Z$82,$AB$58:$AB$82,AT$58:AT$82)</f>
        <v>2.1364040045041377</v>
      </c>
      <c r="W72">
        <f>$Z$52+(-$Z$38*$Z$49*$Z$49/(2*$Z$39)+ $Z$53-$Z$52)/$Z$49*$Z$44+$Z$38/(2*$Z$39)*$Z$44*$Z$44+SUMPRODUCT($Z$58:$Z$82,$AA$58:$AA$82,AT$58:AT$82)</f>
        <v>0.90145956071431299</v>
      </c>
      <c r="Y72">
        <v>15</v>
      </c>
      <c r="Z72" s="3">
        <f t="shared" si="12"/>
        <v>-0.30804102908598369</v>
      </c>
      <c r="AA72">
        <f t="shared" si="6"/>
        <v>0.16459459028073323</v>
      </c>
      <c r="AB72">
        <f t="shared" si="7"/>
        <v>-0.9694002659393316</v>
      </c>
      <c r="AC72">
        <f t="shared" si="8"/>
        <v>-0.83716647826252899</v>
      </c>
      <c r="AD72">
        <f t="shared" si="9"/>
        <v>1</v>
      </c>
      <c r="AE72">
        <f t="shared" si="9"/>
        <v>3.0015871705331089E-3</v>
      </c>
      <c r="AF72">
        <f t="shared" si="9"/>
        <v>9.0095252283115009E-6</v>
      </c>
      <c r="AG72">
        <f t="shared" si="9"/>
        <v>2.7042874395403528E-8</v>
      </c>
      <c r="AH72">
        <f t="shared" si="9"/>
        <v>8.1171544839581396E-11</v>
      </c>
      <c r="AI72">
        <f t="shared" si="9"/>
        <v>2.4364345911144719E-13</v>
      </c>
      <c r="AJ72">
        <f t="shared" si="9"/>
        <v>7.3131705556559262E-16</v>
      </c>
      <c r="AK72">
        <f t="shared" si="9"/>
        <v>2.1951118915776028E-18</v>
      </c>
      <c r="AL72">
        <f t="shared" si="9"/>
        <v>6.588819462012503E-21</v>
      </c>
      <c r="AM72">
        <f t="shared" si="9"/>
        <v>1.9776915276876666E-23</v>
      </c>
      <c r="AN72">
        <f t="shared" si="9"/>
        <v>5.9362135167789759E-26</v>
      </c>
      <c r="AO72">
        <f t="shared" si="9"/>
        <v>1.7818061712519436E-28</v>
      </c>
      <c r="AP72">
        <f t="shared" si="9"/>
        <v>5.3482463576111287E-31</v>
      </c>
      <c r="AQ72">
        <f t="shared" si="9"/>
        <v>1.6053227651855052E-33</v>
      </c>
      <c r="AR72">
        <f t="shared" si="9"/>
        <v>4.8185160486121526E-36</v>
      </c>
      <c r="AS72">
        <f t="shared" si="9"/>
        <v>1.4463195448455217E-38</v>
      </c>
      <c r="AT72">
        <f t="shared" si="10"/>
        <v>4.3412541902993489E-41</v>
      </c>
      <c r="AU72">
        <f t="shared" si="10"/>
        <v>1.3030652427485457E-43</v>
      </c>
      <c r="AV72">
        <f t="shared" si="10"/>
        <v>3.911263369745082E-46</v>
      </c>
      <c r="AW72">
        <f t="shared" si="10"/>
        <v>1.1740000406154793E-48</v>
      </c>
      <c r="AX72">
        <f t="shared" si="10"/>
        <v>3.5238629688664933E-51</v>
      </c>
      <c r="AY72">
        <f t="shared" si="10"/>
        <v>1.0577180403535902E-53</v>
      </c>
      <c r="AZ72">
        <f t="shared" si="10"/>
        <v>3.1748335638563049E-56</v>
      </c>
      <c r="BA72">
        <f t="shared" si="10"/>
        <v>9.5295383653668997E-59</v>
      </c>
      <c r="BB72">
        <f t="shared" si="10"/>
        <v>2.8603736111034499E-61</v>
      </c>
      <c r="BC72">
        <f t="shared" si="10"/>
        <v>8.585662529367863E-64</v>
      </c>
      <c r="BD72">
        <f t="shared" si="10"/>
        <v>2.5770610906079618E-66</v>
      </c>
      <c r="BE72">
        <f t="shared" si="10"/>
        <v>7.7352724288997418E-69</v>
      </c>
      <c r="BF72">
        <f t="shared" si="10"/>
        <v>2.3218099338301766E-71</v>
      </c>
      <c r="BG72">
        <f t="shared" si="10"/>
        <v>6.9691139382592742E-74</v>
      </c>
      <c r="BH72">
        <f t="shared" si="10"/>
        <v>2.0918400070896369E-76</v>
      </c>
      <c r="BI72">
        <f t="shared" si="11"/>
        <v>6.2788414410569645E-79</v>
      </c>
      <c r="BJ72">
        <f t="shared" si="11"/>
        <v>1.8846487287960158E-81</v>
      </c>
      <c r="BK72">
        <f t="shared" si="11"/>
        <v>5.6569366567005087E-84</v>
      </c>
      <c r="BL72">
        <f t="shared" si="11"/>
        <v>1.6979792043915801E-86</v>
      </c>
      <c r="BM72">
        <f t="shared" si="11"/>
        <v>5.0966318852287588E-89</v>
      </c>
      <c r="BN72">
        <f t="shared" si="11"/>
        <v>1.5297982746990583E-91</v>
      </c>
      <c r="BO72">
        <f t="shared" si="11"/>
        <v>4.5918238350368717E-94</v>
      </c>
      <c r="BP72">
        <f t="shared" si="11"/>
        <v>1.3782757591185002E-96</v>
      </c>
      <c r="BQ72">
        <f t="shared" si="11"/>
        <v>4.1370142592991658E-99</v>
      </c>
      <c r="BR72">
        <f t="shared" si="11"/>
        <v>1.2417611521672225E-101</v>
      </c>
      <c r="BS72">
        <f t="shared" si="11"/>
        <v>3.7272538236071052E-104</v>
      </c>
      <c r="BT72">
        <f t="shared" si="11"/>
        <v>1.1187675698622071E-106</v>
      </c>
      <c r="BU72">
        <f t="shared" si="11"/>
        <v>3.3580790867149767E-109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5.270940019776166</v>
      </c>
      <c r="S73">
        <f>$Z$52+(-$Z$38*$Z$49*$Z$49/(2*$Z$39)+ $Z$53-$Z$52)/$Z$49*$Z$45+$Z$38/(2*$Z$39)*$Z$45*$Z$45+SUMPRODUCT($Z$58:$Z$82,$AB$58:$AB$82,AU$58:AU$82)</f>
        <v>2.2082369886128195</v>
      </c>
      <c r="W73">
        <f>$Z$52+(-$Z$38*$Z$49*$Z$49/(2*$Z$39)+ $Z$53-$Z$52)/$Z$49*$Z$44+$Z$38/(2*$Z$39)*$Z$44*$Z$44+SUMPRODUCT($Z$58:$Z$82,$AA$58:$AA$82,AU$58:AU$82)</f>
        <v>0.90167396134836408</v>
      </c>
      <c r="Y73">
        <v>16</v>
      </c>
      <c r="Z73" s="3">
        <f t="shared" si="12"/>
        <v>0.34313218372978904</v>
      </c>
      <c r="AA73">
        <f t="shared" si="6"/>
        <v>0.56071505735167315</v>
      </c>
      <c r="AB73">
        <f t="shared" si="7"/>
        <v>0.26147994095381955</v>
      </c>
      <c r="AC73">
        <f t="shared" si="8"/>
        <v>0.99330926635363848</v>
      </c>
      <c r="AD73">
        <f t="shared" si="9"/>
        <v>1</v>
      </c>
      <c r="AE73">
        <f t="shared" si="9"/>
        <v>1.3482982835553105E-3</v>
      </c>
      <c r="AF73">
        <f t="shared" si="9"/>
        <v>1.8179081893517532E-6</v>
      </c>
      <c r="AG73">
        <f t="shared" si="9"/>
        <v>2.4510823941700895E-9</v>
      </c>
      <c r="AH73">
        <f t="shared" si="9"/>
        <v>3.3047901849121697E-12</v>
      </c>
      <c r="AI73">
        <f t="shared" si="9"/>
        <v>4.4558427571377158E-15</v>
      </c>
      <c r="AJ73">
        <f t="shared" si="9"/>
        <v>6.0078049030107916E-18</v>
      </c>
      <c r="AK73">
        <f t="shared" si="9"/>
        <v>8.1003130386640749E-21</v>
      </c>
      <c r="AL73">
        <f t="shared" si="9"/>
        <v>1.0921637733210565E-23</v>
      </c>
      <c r="AM73">
        <f t="shared" si="9"/>
        <v>1.4725624825378495E-26</v>
      </c>
      <c r="AN73">
        <f t="shared" si="9"/>
        <v>1.9854534676335793E-29</v>
      </c>
      <c r="AO73">
        <f t="shared" si="9"/>
        <v>2.6769833963375952E-32</v>
      </c>
      <c r="AP73">
        <f t="shared" si="9"/>
        <v>3.6093719752638966E-35</v>
      </c>
      <c r="AQ73">
        <f t="shared" si="9"/>
        <v>4.8665100389606547E-38</v>
      </c>
      <c r="AR73">
        <f t="shared" si="9"/>
        <v>6.5615068722487768E-41</v>
      </c>
      <c r="AS73">
        <f t="shared" ref="AO73:BD82" si="13">EXP(-(($Y73*PI()/$Z$49)^2)*$Z$39*AS$56)</f>
        <v>8.8468681025803203E-44</v>
      </c>
      <c r="AT73">
        <f t="shared" si="13"/>
        <v>1.1928217077548372E-46</v>
      </c>
      <c r="AU73">
        <f t="shared" si="13"/>
        <v>1.6082793973794914E-49</v>
      </c>
      <c r="AV73">
        <f t="shared" si="13"/>
        <v>2.1684400070194032E-52</v>
      </c>
      <c r="AW73">
        <f t="shared" si="13"/>
        <v>2.923704635066939E-55</v>
      </c>
      <c r="AX73">
        <f t="shared" si="13"/>
        <v>3.9420253158233807E-58</v>
      </c>
      <c r="AY73">
        <f t="shared" si="10"/>
        <v>5.3150251240192872E-61</v>
      </c>
      <c r="AZ73">
        <f t="shared" si="10"/>
        <v>7.1662409567660098E-64</v>
      </c>
      <c r="BA73">
        <f t="shared" si="10"/>
        <v>9.6622288489874056E-67</v>
      </c>
      <c r="BB73">
        <f t="shared" si="10"/>
        <v>1.3027564506055278E-69</v>
      </c>
      <c r="BC73">
        <f t="shared" si="10"/>
        <v>1.7565047041509661E-72</v>
      </c>
      <c r="BD73">
        <f t="shared" si="10"/>
        <v>2.368291902019519E-75</v>
      </c>
      <c r="BE73">
        <f t="shared" si="10"/>
        <v>3.1931633999707932E-78</v>
      </c>
      <c r="BF73">
        <f t="shared" si="10"/>
        <v>4.3053377556214666E-81</v>
      </c>
      <c r="BG73">
        <f t="shared" si="10"/>
        <v>5.8048785852957618E-84</v>
      </c>
      <c r="BH73">
        <f t="shared" si="10"/>
        <v>7.8267065913766599E-87</v>
      </c>
      <c r="BI73">
        <f t="shared" si="11"/>
        <v>1.0552737573759469E-89</v>
      </c>
      <c r="BJ73">
        <f t="shared" si="11"/>
        <v>1.4228235700713318E-92</v>
      </c>
      <c r="BK73">
        <f t="shared" si="11"/>
        <v>1.9183902730458189E-95</v>
      </c>
      <c r="BL73">
        <f t="shared" si="11"/>
        <v>2.5865629277338837E-98</v>
      </c>
      <c r="BM73">
        <f t="shared" si="11"/>
        <v>3.4874578026120489E-101</v>
      </c>
      <c r="BN73">
        <f t="shared" si="11"/>
        <v>4.7021326234097239E-104</v>
      </c>
      <c r="BO73">
        <f t="shared" si="11"/>
        <v>6.3398788535815189E-107</v>
      </c>
      <c r="BP73">
        <f t="shared" si="11"/>
        <v>8.5480464203934403E-110</v>
      </c>
      <c r="BQ73">
        <f t="shared" si="11"/>
        <v>1.1525314488292636E-112</v>
      </c>
      <c r="BR73">
        <f t="shared" si="11"/>
        <v>1.5539565439184803E-115</v>
      </c>
      <c r="BS73">
        <f t="shared" si="11"/>
        <v>2.0951966085575463E-118</v>
      </c>
      <c r="BT73">
        <f t="shared" si="11"/>
        <v>2.824949542952653E-121</v>
      </c>
      <c r="BU73">
        <f t="shared" si="11"/>
        <v>3.8088755261040674E-124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5.3708118188894467</v>
      </c>
      <c r="S74">
        <f>$Z$52+(-$Z$38*$Z$49*$Z$49/(2*$Z$39)+ $Z$53-$Z$52)/$Z$49*$Z$45+$Z$38/(2*$Z$39)*$Z$45*$Z$45+SUMPRODUCT($Z$58:$Z$82,$AB$58:$AB$82,AV$58:AV$82)</f>
        <v>2.2795307754917431</v>
      </c>
      <c r="W74">
        <f>$Z$52+(-$Z$38*$Z$49*$Z$49/(2*$Z$39)+ $Z$53-$Z$52)/$Z$49*$Z$44+$Z$38/(2*$Z$39)*$Z$44*$Z$44+SUMPRODUCT($Z$58:$Z$82,$AA$58:$AA$82,AV$58:AV$82)</f>
        <v>0.90355593869530348</v>
      </c>
      <c r="Y74">
        <v>17</v>
      </c>
      <c r="Z74" s="3">
        <f t="shared" si="12"/>
        <v>-0.27180090801704432</v>
      </c>
      <c r="AA74">
        <f t="shared" si="6"/>
        <v>0.85479271258553902</v>
      </c>
      <c r="AB74">
        <f t="shared" si="7"/>
        <v>0.96075367613684703</v>
      </c>
      <c r="AC74">
        <f t="shared" si="8"/>
        <v>-0.68935340911857013</v>
      </c>
      <c r="AD74">
        <f t="shared" ref="AD74:AN82" si="14">EXP(-(($Y74*PI()/$Z$49)^2)*$Z$39*AD$56)</f>
        <v>1</v>
      </c>
      <c r="AE74">
        <f t="shared" si="14"/>
        <v>5.7517162901399299E-4</v>
      </c>
      <c r="AF74">
        <f t="shared" si="14"/>
        <v>3.3082238801331454E-7</v>
      </c>
      <c r="AG74">
        <f t="shared" si="14"/>
        <v>1.902796433100306E-10</v>
      </c>
      <c r="AH74">
        <f t="shared" si="14"/>
        <v>1.0944345241083203E-13</v>
      </c>
      <c r="AI74">
        <f t="shared" si="14"/>
        <v>6.2948765990145809E-17</v>
      </c>
      <c r="AJ74">
        <f t="shared" si="14"/>
        <v>3.6206342658194017E-20</v>
      </c>
      <c r="AK74">
        <f t="shared" si="14"/>
        <v>2.082486108735054E-23</v>
      </c>
      <c r="AL74">
        <f t="shared" si="14"/>
        <v>1.197786873941153E-26</v>
      </c>
      <c r="AM74">
        <f t="shared" si="14"/>
        <v>6.8893299665618541E-30</v>
      </c>
      <c r="AN74">
        <f t="shared" si="14"/>
        <v>3.9625471396820253E-33</v>
      </c>
      <c r="AO74">
        <f t="shared" si="13"/>
        <v>2.279144591349608E-36</v>
      </c>
      <c r="AP74">
        <f t="shared" si="13"/>
        <v>1.310899248682504E-39</v>
      </c>
      <c r="AQ74">
        <f t="shared" si="13"/>
        <v>7.5399205633787243E-43</v>
      </c>
      <c r="AR74">
        <f t="shared" si="13"/>
        <v>4.3367481989398579E-46</v>
      </c>
      <c r="AS74">
        <f t="shared" si="13"/>
        <v>2.4943744145469218E-49</v>
      </c>
      <c r="AT74">
        <f t="shared" si="13"/>
        <v>1.4346933953856788E-52</v>
      </c>
      <c r="AU74">
        <f t="shared" si="13"/>
        <v>8.2519490041969963E-56</v>
      </c>
      <c r="AV74">
        <f t="shared" si="13"/>
        <v>4.7462861014132697E-59</v>
      </c>
      <c r="AW74">
        <f t="shared" si="13"/>
        <v>2.7299298419487668E-62</v>
      </c>
      <c r="AX74">
        <f t="shared" si="13"/>
        <v>1.5701779131311779E-65</v>
      </c>
      <c r="AY74">
        <f t="shared" si="13"/>
        <v>9.0312162642426633E-69</v>
      </c>
      <c r="AZ74">
        <f t="shared" si="13"/>
        <v>5.1945007658741587E-72</v>
      </c>
      <c r="BA74">
        <f t="shared" si="13"/>
        <v>2.9877289324388664E-75</v>
      </c>
      <c r="BB74">
        <f t="shared" si="13"/>
        <v>1.7184566094158289E-78</v>
      </c>
      <c r="BC74">
        <f t="shared" si="13"/>
        <v>9.8840775290423677E-82</v>
      </c>
      <c r="BD74">
        <f t="shared" si="13"/>
        <v>5.6850399557152191E-85</v>
      </c>
      <c r="BE74">
        <f t="shared" ref="BE74:BT82" si="15">EXP(-(($Y74*PI()/$Z$49)^2)*$Z$39*BE$56)</f>
        <v>3.2698731068340617E-88</v>
      </c>
      <c r="BF74">
        <f t="shared" si="15"/>
        <v>1.880738746674857E-91</v>
      </c>
      <c r="BG74">
        <f t="shared" si="15"/>
        <v>1.0817473749767565E-94</v>
      </c>
      <c r="BH74">
        <f t="shared" si="15"/>
        <v>6.221902884374601E-98</v>
      </c>
      <c r="BI74">
        <f t="shared" si="15"/>
        <v>3.5786629787664326E-101</v>
      </c>
      <c r="BJ74">
        <f t="shared" si="15"/>
        <v>2.0583450466214353E-104</v>
      </c>
      <c r="BK74">
        <f t="shared" si="15"/>
        <v>1.1839014615484413E-107</v>
      </c>
      <c r="BL74">
        <f t="shared" si="15"/>
        <v>6.8094671512648353E-111</v>
      </c>
      <c r="BM74">
        <f t="shared" si="15"/>
        <v>3.916611612800811E-114</v>
      </c>
      <c r="BN74">
        <f t="shared" si="15"/>
        <v>2.2527234781766612E-117</v>
      </c>
      <c r="BO74">
        <f t="shared" si="15"/>
        <v>1.295702980674034E-120</v>
      </c>
      <c r="BP74">
        <f t="shared" si="15"/>
        <v>7.4525146066769902E-124</v>
      </c>
      <c r="BQ74">
        <f t="shared" si="15"/>
        <v>4.2864741990358359E-127</v>
      </c>
      <c r="BR74">
        <f t="shared" si="15"/>
        <v>2.4654590099839689E-130</v>
      </c>
      <c r="BS74">
        <f t="shared" si="15"/>
        <v>1.4180618211212808E-133</v>
      </c>
      <c r="BT74">
        <f t="shared" si="15"/>
        <v>8.1562878165018207E-137</v>
      </c>
      <c r="BU74">
        <f t="shared" ref="BU74:BU82" si="16">EXP(-(($Y74*PI()/$Z$49)^2)*$Z$39*BU$56)</f>
        <v>4.6912666101527412E-140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5.4637942399295554</v>
      </c>
      <c r="S75">
        <f>$Z$52+(-$Z$38*$Z$49*$Z$49/(2*$Z$39)+ $Z$53-$Z$52)/$Z$49*$Z$45+$Z$38/(2*$Z$39)*$Z$45*$Z$45+SUMPRODUCT($Z$58:$Z$82,$AB$58:$AB$82,AW$58:AW$82)</f>
        <v>2.350017840285616</v>
      </c>
      <c r="W75">
        <f>$Z$52+(-$Z$38*$Z$49*$Z$49/(2*$Z$39)+ $Z$53-$Z$52)/$Z$49*$Z$44+$Z$38/(2*$Z$39)*$Z$44*$Z$44+SUMPRODUCT($Z$58:$Z$82,$AA$58:$AA$82,AW$58:AW$82)</f>
        <v>0.90700233436199329</v>
      </c>
      <c r="Y75">
        <v>18</v>
      </c>
      <c r="Z75" s="3">
        <f t="shared" si="12"/>
        <v>0.30500638553759024</v>
      </c>
      <c r="AA75">
        <f t="shared" si="6"/>
        <v>0.99330926635363814</v>
      </c>
      <c r="AB75">
        <f t="shared" si="7"/>
        <v>-0.29325003738446281</v>
      </c>
      <c r="AC75">
        <f t="shared" si="8"/>
        <v>6.6090584325694368E-2</v>
      </c>
      <c r="AD75">
        <f t="shared" si="14"/>
        <v>1</v>
      </c>
      <c r="AE75">
        <f t="shared" si="14"/>
        <v>2.3301580696362311E-4</v>
      </c>
      <c r="AF75">
        <f t="shared" si="14"/>
        <v>5.4296363569965286E-8</v>
      </c>
      <c r="AG75">
        <f t="shared" si="14"/>
        <v>1.2651910337490926E-11</v>
      </c>
      <c r="AH75">
        <f t="shared" si="14"/>
        <v>2.9480950969218533E-15</v>
      </c>
      <c r="AI75">
        <f t="shared" si="14"/>
        <v>6.86952723539007E-19</v>
      </c>
      <c r="AJ75">
        <f t="shared" si="14"/>
        <v>1.6007083518791658E-22</v>
      </c>
      <c r="AK75">
        <f t="shared" si="14"/>
        <v>3.7299034832650316E-26</v>
      </c>
      <c r="AL75">
        <f t="shared" si="14"/>
        <v>8.6912642643107698E-30</v>
      </c>
      <c r="AM75">
        <f t="shared" si="14"/>
        <v>2.0252018544448078E-33</v>
      </c>
      <c r="AN75">
        <f t="shared" si="14"/>
        <v>4.7190404437763928E-37</v>
      </c>
      <c r="AO75">
        <f t="shared" si="13"/>
        <v>1.0996109619149889E-40</v>
      </c>
      <c r="AP75">
        <f t="shared" si="13"/>
        <v>2.5622672277756058E-44</v>
      </c>
      <c r="AQ75">
        <f t="shared" si="13"/>
        <v>5.9704876573652304E-48</v>
      </c>
      <c r="AR75">
        <f t="shared" si="13"/>
        <v>1.3912179296270589E-51</v>
      </c>
      <c r="AS75">
        <f t="shared" si="13"/>
        <v>3.2417575226508399E-55</v>
      </c>
      <c r="AT75">
        <f t="shared" si="13"/>
        <v>7.5538074512081143E-59</v>
      </c>
      <c r="AU75">
        <f t="shared" si="13"/>
        <v>1.7601564505551059E-62</v>
      </c>
      <c r="AV75">
        <f t="shared" si="13"/>
        <v>4.1014419337362328E-66</v>
      </c>
      <c r="AW75">
        <f t="shared" si="13"/>
        <v>9.557010896832373E-70</v>
      </c>
      <c r="AX75">
        <f t="shared" si="13"/>
        <v>2.2269341592379797E-73</v>
      </c>
      <c r="AY75">
        <f t="shared" si="13"/>
        <v>5.1891075600056951E-77</v>
      </c>
      <c r="AZ75">
        <f t="shared" si="13"/>
        <v>1.209144449611452E-80</v>
      </c>
      <c r="BA75">
        <f t="shared" si="13"/>
        <v>2.8174971310174257E-84</v>
      </c>
      <c r="BB75">
        <f t="shared" si="13"/>
        <v>6.5652123580787438E-88</v>
      </c>
      <c r="BC75">
        <f t="shared" si="13"/>
        <v>1.5297987161559123E-91</v>
      </c>
      <c r="BD75">
        <f t="shared" si="13"/>
        <v>3.5646721077770896E-95</v>
      </c>
      <c r="BE75">
        <f t="shared" si="15"/>
        <v>8.30624781010008E-99</v>
      </c>
      <c r="BF75">
        <f t="shared" si="15"/>
        <v>1.9354876191213057E-102</v>
      </c>
      <c r="BG75">
        <f t="shared" si="15"/>
        <v>4.5099911890149891E-106</v>
      </c>
      <c r="BH75">
        <f t="shared" si="15"/>
        <v>1.0508990253436508E-109</v>
      </c>
      <c r="BI75">
        <f t="shared" si="15"/>
        <v>2.4487615816446197E-113</v>
      </c>
      <c r="BJ75">
        <f t="shared" si="15"/>
        <v>5.7060004146292538E-117</v>
      </c>
      <c r="BK75">
        <f t="shared" si="15"/>
        <v>1.3295880242404285E-120</v>
      </c>
      <c r="BL75">
        <f t="shared" si="15"/>
        <v>3.0981511968861516E-124</v>
      </c>
      <c r="BM75">
        <f t="shared" si="15"/>
        <v>7.2191805631574332E-128</v>
      </c>
      <c r="BN75">
        <f t="shared" si="15"/>
        <v>1.682182846849233E-131</v>
      </c>
      <c r="BO75">
        <f t="shared" si="15"/>
        <v>3.9197531154993227E-135</v>
      </c>
      <c r="BP75">
        <f t="shared" si="15"/>
        <v>9.1336425195223793E-139</v>
      </c>
      <c r="BQ75">
        <f t="shared" si="15"/>
        <v>2.1282826549601421E-142</v>
      </c>
      <c r="BR75">
        <f t="shared" si="15"/>
        <v>4.9592364962397438E-146</v>
      </c>
      <c r="BS75">
        <f t="shared" si="15"/>
        <v>1.1555802621169678E-149</v>
      </c>
      <c r="BT75">
        <f t="shared" si="15"/>
        <v>2.6926841323392473E-153</v>
      </c>
      <c r="BU75">
        <f t="shared" si="16"/>
        <v>6.2743815492836993E-157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5.5506061546516943</v>
      </c>
      <c r="S76">
        <f>$Z$52+(-$Z$38*$Z$49*$Z$49/(2*$Z$39)+ $Z$53-$Z$52)/$Z$49*$Z$45+$Z$38/(2*$Z$39)*$Z$45*$Z$45+SUMPRODUCT($Z$58:$Z$82,$AB$58:$AB$82,AX$58:AX$82)</f>
        <v>2.4194968791356741</v>
      </c>
      <c r="W76">
        <f>$Z$52+(-$Z$38*$Z$49*$Z$49/(2*$Z$39)+ $Z$53-$Z$52)/$Z$49*$Z$44+$Z$38/(2*$Z$39)*$Z$44*$Z$44+SUMPRODUCT($Z$58:$Z$82,$AA$58:$AA$82,AX$58:AX$82)</f>
        <v>0.91190267943145897</v>
      </c>
      <c r="Y76">
        <v>19</v>
      </c>
      <c r="Z76" s="3">
        <f t="shared" si="12"/>
        <v>-0.24319028612051335</v>
      </c>
      <c r="AA76">
        <f t="shared" si="6"/>
        <v>0.95105651629515364</v>
      </c>
      <c r="AB76">
        <f t="shared" si="7"/>
        <v>-0.95105651629515509</v>
      </c>
      <c r="AC76">
        <f t="shared" si="8"/>
        <v>0.58778525229247458</v>
      </c>
      <c r="AD76">
        <f t="shared" si="14"/>
        <v>1</v>
      </c>
      <c r="AE76">
        <f t="shared" si="14"/>
        <v>8.9649890445202404E-5</v>
      </c>
      <c r="AF76">
        <f t="shared" si="14"/>
        <v>8.0371024074209374E-9</v>
      </c>
      <c r="AG76">
        <f t="shared" si="14"/>
        <v>7.2052531003208077E-13</v>
      </c>
      <c r="AH76">
        <f t="shared" si="14"/>
        <v>6.4595015107371429E-17</v>
      </c>
      <c r="AI76">
        <f t="shared" si="14"/>
        <v>5.7909357038665746E-21</v>
      </c>
      <c r="AJ76">
        <f t="shared" si="14"/>
        <v>5.1915672239685197E-25</v>
      </c>
      <c r="AK76">
        <f t="shared" si="14"/>
        <v>4.6542343286763759E-29</v>
      </c>
      <c r="AL76">
        <f t="shared" si="14"/>
        <v>4.1725157434043096E-33</v>
      </c>
      <c r="AM76">
        <f t="shared" si="14"/>
        <v>3.7406555836023068E-37</v>
      </c>
      <c r="AN76">
        <f t="shared" si="14"/>
        <v>3.3534936326314755E-41</v>
      </c>
      <c r="AO76">
        <f t="shared" si="13"/>
        <v>3.0064031996301071E-45</v>
      </c>
      <c r="AP76">
        <f t="shared" si="13"/>
        <v>2.6952370240982671E-49</v>
      </c>
      <c r="AQ76">
        <f t="shared" si="13"/>
        <v>2.4162770393424199E-53</v>
      </c>
      <c r="AR76">
        <f t="shared" si="13"/>
        <v>2.166189597494938E-57</v>
      </c>
      <c r="AS76">
        <f t="shared" si="13"/>
        <v>1.9419864923983606E-61</v>
      </c>
      <c r="AT76">
        <f t="shared" si="13"/>
        <v>1.740988762895583E-65</v>
      </c>
      <c r="AU76">
        <f t="shared" si="13"/>
        <v>1.5607944313232974E-69</v>
      </c>
      <c r="AV76">
        <f t="shared" si="13"/>
        <v>1.3992501847853129E-73</v>
      </c>
      <c r="AW76">
        <f t="shared" si="13"/>
        <v>1.2544266785812723E-77</v>
      </c>
      <c r="AX76">
        <f t="shared" si="13"/>
        <v>1.124591891525556E-81</v>
      </c>
      <c r="AY76">
        <f t="shared" si="13"/>
        <v>1.0081951732048768E-85</v>
      </c>
      <c r="AZ76">
        <f t="shared" si="13"/>
        <v>9.0384617149727804E-90</v>
      </c>
      <c r="BA76">
        <f t="shared" si="13"/>
        <v>8.1029692130103278E-94</v>
      </c>
      <c r="BB76">
        <f t="shared" si="13"/>
        <v>7.2643013974628616E-98</v>
      </c>
      <c r="BC76">
        <f t="shared" si="13"/>
        <v>6.5124404293938097E-102</v>
      </c>
      <c r="BD76">
        <f t="shared" si="13"/>
        <v>5.8383944043846309E-106</v>
      </c>
      <c r="BE76">
        <f t="shared" si="15"/>
        <v>5.2341130165733684E-110</v>
      </c>
      <c r="BF76">
        <f t="shared" si="15"/>
        <v>4.6923781594543988E-114</v>
      </c>
      <c r="BG76">
        <f t="shared" si="15"/>
        <v>4.2067109383087719E-118</v>
      </c>
      <c r="BH76">
        <f t="shared" si="15"/>
        <v>3.7713109040095564E-122</v>
      </c>
      <c r="BI76">
        <f t="shared" si="15"/>
        <v>3.3809772281286214E-126</v>
      </c>
      <c r="BJ76">
        <f t="shared" si="15"/>
        <v>3.0310417030402519E-130</v>
      </c>
      <c r="BK76">
        <f t="shared" si="15"/>
        <v>2.7173249583388333E-134</v>
      </c>
      <c r="BL76">
        <f t="shared" si="15"/>
        <v>2.4360796655089013E-138</v>
      </c>
      <c r="BM76">
        <f t="shared" si="15"/>
        <v>2.1839422628032282E-142</v>
      </c>
      <c r="BN76">
        <f t="shared" si="15"/>
        <v>1.957901408064985E-146</v>
      </c>
      <c r="BO76">
        <f t="shared" si="15"/>
        <v>1.7552570562536362E-150</v>
      </c>
      <c r="BP76">
        <f t="shared" si="15"/>
        <v>1.5735856759984488E-154</v>
      </c>
      <c r="BQ76">
        <f t="shared" si="15"/>
        <v>1.4107175190582608E-158</v>
      </c>
      <c r="BR76">
        <f t="shared" si="15"/>
        <v>1.2647071346431398E-162</v>
      </c>
      <c r="BS76">
        <f t="shared" si="15"/>
        <v>1.1338083070608802E-166</v>
      </c>
      <c r="BT76">
        <f t="shared" si="15"/>
        <v>1.0164576777871341E-170</v>
      </c>
      <c r="BU76">
        <f t="shared" si="16"/>
        <v>9.1125350028852636E-175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5.6318691891217201</v>
      </c>
      <c r="S77">
        <f>$Z$52+(-$Z$38*$Z$49*$Z$49/(2*$Z$39)+ $Z$53-$Z$52)/$Z$49*$Z$45+$Z$38/(2*$Z$39)*$Z$45*$Z$45+SUMPRODUCT($Z$58:$Z$82,$AB$58:$AB$82,AY$58:AY$82)</f>
        <v>2.4878188507228551</v>
      </c>
      <c r="W77">
        <f>$Z$52+(-$Z$38*$Z$49*$Z$49/(2*$Z$39)+ $Z$53-$Z$52)/$Z$49*$Z$44+$Z$38/(2*$Z$39)*$Z$44*$Z$44+SUMPRODUCT($Z$58:$Z$82,$AA$58:$AA$82,AY$58:AY$82)</f>
        <v>0.91814183902404678</v>
      </c>
      <c r="Y77">
        <v>20</v>
      </c>
      <c r="Z77" s="3">
        <f t="shared" si="12"/>
        <v>0.27450574698383129</v>
      </c>
      <c r="AA77">
        <f t="shared" si="6"/>
        <v>0.73572391067313225</v>
      </c>
      <c r="AB77">
        <f t="shared" si="7"/>
        <v>0.32469946920467985</v>
      </c>
      <c r="AC77">
        <f t="shared" si="8"/>
        <v>-0.96940026593933182</v>
      </c>
      <c r="AD77">
        <f t="shared" si="14"/>
        <v>1</v>
      </c>
      <c r="AE77">
        <f t="shared" si="14"/>
        <v>3.2755979928122073E-5</v>
      </c>
      <c r="AF77">
        <f t="shared" si="14"/>
        <v>1.0729541545727874E-9</v>
      </c>
      <c r="AG77">
        <f t="shared" si="14"/>
        <v>3.5145662573404917E-14</v>
      </c>
      <c r="AH77">
        <f t="shared" si="14"/>
        <v>1.1512306178150048E-18</v>
      </c>
      <c r="AI77">
        <f t="shared" si="14"/>
        <v>3.7709684673347995E-23</v>
      </c>
      <c r="AJ77">
        <f t="shared" si="14"/>
        <v>1.2352175977237055E-27</v>
      </c>
      <c r="AK77">
        <f t="shared" si="14"/>
        <v>4.0460762837896338E-32</v>
      </c>
      <c r="AL77">
        <f t="shared" si="14"/>
        <v>1.3253318532789877E-36</v>
      </c>
      <c r="AM77">
        <f t="shared" si="14"/>
        <v>4.3412540894328859E-41</v>
      </c>
      <c r="AN77">
        <f t="shared" si="14"/>
        <v>1.4220203181632761E-45</v>
      </c>
      <c r="AO77">
        <f t="shared" si="13"/>
        <v>4.6579666113129031E-50</v>
      </c>
      <c r="AP77">
        <f t="shared" si="13"/>
        <v>1.5257625137262353E-54</v>
      </c>
      <c r="AQ77">
        <f t="shared" si="13"/>
        <v>4.9977846274692047E-59</v>
      </c>
      <c r="AR77">
        <f t="shared" si="13"/>
        <v>1.6370732279938848E-63</v>
      </c>
      <c r="AS77">
        <f t="shared" si="13"/>
        <v>5.3623934474571976E-68</v>
      </c>
      <c r="AT77">
        <f t="shared" si="13"/>
        <v>1.7565045213158164E-72</v>
      </c>
      <c r="AU77">
        <f t="shared" si="13"/>
        <v>5.7536023279027445E-77</v>
      </c>
      <c r="AV77">
        <f t="shared" si="13"/>
        <v>1.8846483565913994E-81</v>
      </c>
      <c r="AW77">
        <f t="shared" si="13"/>
        <v>6.1733526689585401E-86</v>
      </c>
      <c r="AX77">
        <f t="shared" si="13"/>
        <v>2.0221416599803118E-90</v>
      </c>
      <c r="AY77">
        <f t="shared" si="13"/>
        <v>6.6237215210282966E-95</v>
      </c>
      <c r="AZ77">
        <f t="shared" si="13"/>
        <v>2.1696656984984402E-99</v>
      </c>
      <c r="BA77">
        <f t="shared" si="13"/>
        <v>7.1069508457292445E-104</v>
      </c>
      <c r="BB77">
        <f t="shared" si="13"/>
        <v>2.3279508155825924E-108</v>
      </c>
      <c r="BC77">
        <f t="shared" si="13"/>
        <v>7.6254338536518688E-113</v>
      </c>
      <c r="BD77">
        <f t="shared" si="13"/>
        <v>2.4977849634978006E-117</v>
      </c>
      <c r="BE77">
        <f t="shared" si="15"/>
        <v>8.1817373851947995E-122</v>
      </c>
      <c r="BF77">
        <f t="shared" si="15"/>
        <v>2.6800092519625783E-126</v>
      </c>
      <c r="BG77">
        <f t="shared" si="15"/>
        <v>8.7786307508015106E-131</v>
      </c>
      <c r="BH77">
        <f t="shared" si="15"/>
        <v>2.8755258140427483E-135</v>
      </c>
      <c r="BI77">
        <f t="shared" si="15"/>
        <v>9.4190700863082103E-140</v>
      </c>
      <c r="BJ77">
        <f t="shared" si="15"/>
        <v>3.0853079422419274E-144</v>
      </c>
      <c r="BK77">
        <f t="shared" si="15"/>
        <v>1.0106225998146408E-148</v>
      </c>
      <c r="BL77">
        <f t="shared" si="15"/>
        <v>3.3103945900864735E-153</v>
      </c>
      <c r="BM77">
        <f t="shared" si="15"/>
        <v>1.0843519187307721E-157</v>
      </c>
      <c r="BN77">
        <f t="shared" si="15"/>
        <v>3.551900088214134E-162</v>
      </c>
      <c r="BO77">
        <f t="shared" si="15"/>
        <v>1.1634601124800017E-166</v>
      </c>
      <c r="BP77">
        <f t="shared" si="15"/>
        <v>3.8110266646536723E-171</v>
      </c>
      <c r="BQ77">
        <f t="shared" si="15"/>
        <v>1.2483388199482378E-175</v>
      </c>
      <c r="BR77">
        <f t="shared" si="15"/>
        <v>4.0890576530838748E-180</v>
      </c>
      <c r="BS77">
        <f t="shared" si="15"/>
        <v>1.339410572141696E-184</v>
      </c>
      <c r="BT77">
        <f t="shared" si="15"/>
        <v>4.3873694943181682E-189</v>
      </c>
      <c r="BU77">
        <f t="shared" si="16"/>
        <v>1.4371264051848793E-193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5.7081237041693136</v>
      </c>
      <c r="S78">
        <f>$Z$52+(-$Z$38*$Z$49*$Z$49/(2*$Z$39)+ $Z$53-$Z$52)/$Z$49*$Z$45+$Z$38/(2*$Z$39)*$Z$45*$Z$45+SUMPRODUCT($Z$58:$Z$82,$AB$58:$AB$82,AZ$58:AZ$82)</f>
        <v>2.554875842569309</v>
      </c>
      <c r="W78">
        <f>$Z$52+(-$Z$38*$Z$49*$Z$49/(2*$Z$39)+ $Z$53-$Z$52)/$Z$49*$Z$44+$Z$38/(2*$Z$39)*$Z$44*$Z$44+SUMPRODUCT($Z$58:$Z$82,$AA$58:$AA$82,AZ$58:AZ$82)</f>
        <v>0.92560262066313848</v>
      </c>
      <c r="Y78">
        <v>21</v>
      </c>
      <c r="Z78" s="3">
        <f t="shared" si="12"/>
        <v>-0.22002930648998834</v>
      </c>
      <c r="AA78">
        <f t="shared" si="6"/>
        <v>0.38649916929245198</v>
      </c>
      <c r="AB78">
        <f t="shared" si="7"/>
        <v>0.94031939011616106</v>
      </c>
      <c r="AC78">
        <f t="shared" si="8"/>
        <v>0.90199123013296101</v>
      </c>
      <c r="AD78">
        <f t="shared" si="14"/>
        <v>1</v>
      </c>
      <c r="AE78">
        <f t="shared" si="14"/>
        <v>1.1366006038557342E-5</v>
      </c>
      <c r="AF78">
        <f t="shared" si="14"/>
        <v>1.2918608444390175E-10</v>
      </c>
      <c r="AG78">
        <f t="shared" si="14"/>
        <v>1.4683297155862865E-15</v>
      </c>
      <c r="AH78">
        <f t="shared" si="14"/>
        <v>1.6689044413946915E-20</v>
      </c>
      <c r="AI78">
        <f t="shared" si="14"/>
        <v>1.8968776662922025E-25</v>
      </c>
      <c r="AJ78">
        <f t="shared" si="14"/>
        <v>2.1559921536738274E-30</v>
      </c>
      <c r="AK78">
        <f t="shared" si="14"/>
        <v>2.4505019837736011E-35</v>
      </c>
      <c r="AL78">
        <f t="shared" si="14"/>
        <v>2.785241844248789E-40</v>
      </c>
      <c r="AM78">
        <f t="shared" si="14"/>
        <v>3.165707345810179E-45</v>
      </c>
      <c r="AN78">
        <f t="shared" si="14"/>
        <v>3.5981448808779483E-50</v>
      </c>
      <c r="AO78">
        <f t="shared" si="13"/>
        <v>4.0896533650048776E-55</v>
      </c>
      <c r="AP78">
        <f t="shared" si="13"/>
        <v>4.648302166702845E-60</v>
      </c>
      <c r="AQ78">
        <f t="shared" si="13"/>
        <v>5.2832630495777326E-65</v>
      </c>
      <c r="AR78">
        <f t="shared" si="13"/>
        <v>6.0049595622840684E-70</v>
      </c>
      <c r="AS78">
        <f t="shared" si="13"/>
        <v>6.825240198393859E-75</v>
      </c>
      <c r="AT78">
        <f t="shared" si="13"/>
        <v>7.7575721309539544E-80</v>
      </c>
      <c r="AU78">
        <f t="shared" si="13"/>
        <v>8.8172605661956555E-85</v>
      </c>
      <c r="AV78">
        <f t="shared" si="13"/>
        <v>1.0021700945589187E-89</v>
      </c>
      <c r="AW78">
        <f t="shared" si="13"/>
        <v>1.1390676014951207E-94</v>
      </c>
      <c r="AX78">
        <f t="shared" si="13"/>
        <v>1.2946645699412521E-99</v>
      </c>
      <c r="AY78">
        <f t="shared" si="13"/>
        <v>1.4715161299128105E-104</v>
      </c>
      <c r="AZ78">
        <f t="shared" si="13"/>
        <v>1.6725268073368722E-109</v>
      </c>
      <c r="BA78">
        <f t="shared" si="13"/>
        <v>1.9009944597614131E-114</v>
      </c>
      <c r="BB78">
        <f t="shared" si="13"/>
        <v>2.1606708605154945E-119</v>
      </c>
      <c r="BC78">
        <f t="shared" si="13"/>
        <v>2.4558208113274417E-124</v>
      </c>
      <c r="BD78">
        <f t="shared" si="13"/>
        <v>2.7912866544326416E-129</v>
      </c>
      <c r="BE78">
        <f t="shared" si="15"/>
        <v>3.1725772300963607E-134</v>
      </c>
      <c r="BF78">
        <f t="shared" si="15"/>
        <v>3.6059546734271776E-139</v>
      </c>
      <c r="BG78">
        <f t="shared" si="15"/>
        <v>4.0985291394229654E-144</v>
      </c>
      <c r="BH78">
        <f t="shared" si="15"/>
        <v>4.6583894219427524E-149</v>
      </c>
      <c r="BI78">
        <f t="shared" si="15"/>
        <v>5.2947304000504815E-154</v>
      </c>
      <c r="BJ78">
        <f t="shared" si="15"/>
        <v>6.0179921256108166E-159</v>
      </c>
      <c r="BK78">
        <f t="shared" si="15"/>
        <v>6.840051615011513E-164</v>
      </c>
      <c r="BL78">
        <f t="shared" si="15"/>
        <v>7.7744099824123546E-169</v>
      </c>
      <c r="BM78">
        <f t="shared" si="15"/>
        <v>8.8363966661988304E-174</v>
      </c>
      <c r="BN78">
        <f t="shared" si="15"/>
        <v>1.0043451042465018E-178</v>
      </c>
      <c r="BO78">
        <f t="shared" si="15"/>
        <v>1.1415397198326314E-183</v>
      </c>
      <c r="BP78">
        <f t="shared" si="15"/>
        <v>1.2974743803687615E-188</v>
      </c>
      <c r="BQ78">
        <f t="shared" si="15"/>
        <v>1.4747097612687766E-193</v>
      </c>
      <c r="BR78">
        <f t="shared" si="15"/>
        <v>1.6761566921523325E-198</v>
      </c>
      <c r="BS78">
        <f t="shared" si="15"/>
        <v>1.905120187907289E-203</v>
      </c>
      <c r="BT78">
        <f t="shared" si="15"/>
        <v>2.1653601643361495E-208</v>
      </c>
      <c r="BU78">
        <f t="shared" si="16"/>
        <v>2.4611506790659975E-213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5.7798417112777027</v>
      </c>
      <c r="S79">
        <f>$Z$52+(-$Z$38*$Z$49*$Z$49/(2*$Z$39)+ $Z$53-$Z$52)/$Z$49*$Z$45+$Z$38/(2*$Z$39)*$Z$45*$Z$45+SUMPRODUCT($Z$58:$Z$82,$AB$58:$AB$82,BA$58:BA$82)</f>
        <v>2.6205922119748526</v>
      </c>
      <c r="W79">
        <f>$Z$52+(-$Z$38*$Z$49*$Z$49/(2*$Z$39)+ $Z$53-$Z$52)/$Z$49*$Z$44+$Z$38/(2*$Z$39)*$Z$44*$Z$44+SUMPRODUCT($Z$58:$Z$82,$AA$58:$AA$82,BA$58:BA$82)</f>
        <v>0.93416810826710606</v>
      </c>
      <c r="Y79">
        <v>22</v>
      </c>
      <c r="Z79" s="3">
        <f t="shared" si="12"/>
        <v>0.24955067907621029</v>
      </c>
      <c r="AA79">
        <f t="shared" si="6"/>
        <v>-3.3063369317306163E-2</v>
      </c>
      <c r="AB79">
        <f t="shared" si="7"/>
        <v>-0.35579384692251448</v>
      </c>
      <c r="AC79">
        <f t="shared" si="8"/>
        <v>-0.41678186049528476</v>
      </c>
      <c r="AD79">
        <f t="shared" si="14"/>
        <v>1</v>
      </c>
      <c r="AE79">
        <f t="shared" si="14"/>
        <v>3.745429454823513E-6</v>
      </c>
      <c r="AF79">
        <f t="shared" si="14"/>
        <v>1.4028240749363408E-11</v>
      </c>
      <c r="AG79">
        <f t="shared" si="14"/>
        <v>5.2541782162967916E-17</v>
      </c>
      <c r="AH79">
        <f t="shared" si="14"/>
        <v>1.9679153852210001E-22</v>
      </c>
      <c r="AI79">
        <f t="shared" si="14"/>
        <v>7.3706876958272461E-28</v>
      </c>
      <c r="AJ79">
        <f t="shared" si="14"/>
        <v>2.7606388728609697E-33</v>
      </c>
      <c r="AK79">
        <f t="shared" si="14"/>
        <v>1.0339778148542828E-38</v>
      </c>
      <c r="AL79">
        <f t="shared" si="14"/>
        <v>3.8726906730542034E-44</v>
      </c>
      <c r="AM79">
        <f t="shared" si="14"/>
        <v>1.4504888628848236E-49</v>
      </c>
      <c r="AN79">
        <f t="shared" si="14"/>
        <v>5.4327037109415295E-55</v>
      </c>
      <c r="AO79">
        <f t="shared" si="13"/>
        <v>2.0347806972817444E-60</v>
      </c>
      <c r="AP79">
        <f t="shared" si="13"/>
        <v>7.6211269863504359E-66</v>
      </c>
      <c r="AQ79">
        <f t="shared" si="13"/>
        <v>2.8544393493624132E-71</v>
      </c>
      <c r="AR79">
        <f t="shared" si="13"/>
        <v>1.0691100414598787E-76</v>
      </c>
      <c r="AS79">
        <f t="shared" si="13"/>
        <v>4.0042759395314644E-82</v>
      </c>
      <c r="AT79">
        <f t="shared" si="13"/>
        <v>1.4997733049160166E-87</v>
      </c>
      <c r="AU79">
        <f t="shared" si="13"/>
        <v>5.6172946906627341E-93</v>
      </c>
      <c r="AV79">
        <f t="shared" si="13"/>
        <v>2.1039174681615624E-98</v>
      </c>
      <c r="AW79">
        <f t="shared" si="13"/>
        <v>7.880078000377824E-104</v>
      </c>
      <c r="AX79">
        <f t="shared" si="13"/>
        <v>2.9514267398199346E-109</v>
      </c>
      <c r="AY79">
        <f t="shared" si="13"/>
        <v>1.1054357330100938E-114</v>
      </c>
      <c r="AZ79">
        <f t="shared" si="13"/>
        <v>4.1403334172304156E-120</v>
      </c>
      <c r="BA79">
        <f t="shared" si="13"/>
        <v>1.5507322083357537E-125</v>
      </c>
      <c r="BB79">
        <f t="shared" si="13"/>
        <v>5.8081563478974635E-131</v>
      </c>
      <c r="BC79">
        <f t="shared" si="13"/>
        <v>2.1754049649018017E-136</v>
      </c>
      <c r="BD79">
        <f t="shared" si="13"/>
        <v>8.1478233883476509E-142</v>
      </c>
      <c r="BE79">
        <f t="shared" si="15"/>
        <v>3.0517088559969216E-147</v>
      </c>
      <c r="BF79">
        <f t="shared" si="15"/>
        <v>1.1429965378211094E-152</v>
      </c>
      <c r="BG79">
        <f t="shared" si="15"/>
        <v>4.2810116157290352E-158</v>
      </c>
      <c r="BH79">
        <f t="shared" si="15"/>
        <v>1.6034222193659257E-163</v>
      </c>
      <c r="BI79">
        <f t="shared" si="15"/>
        <v>6.0055075103224111E-169</v>
      </c>
      <c r="BJ79">
        <f t="shared" si="15"/>
        <v>2.2493197975077349E-174</v>
      </c>
      <c r="BK79">
        <f t="shared" si="15"/>
        <v>8.4246660965188217E-180</v>
      </c>
      <c r="BL79">
        <f t="shared" si="15"/>
        <v>3.1554006738541447E-185</v>
      </c>
      <c r="BM79">
        <f t="shared" si="15"/>
        <v>1.1818327081549747E-190</v>
      </c>
      <c r="BN79">
        <f t="shared" si="15"/>
        <v>4.4264697083901428E-196</v>
      </c>
      <c r="BO79">
        <f t="shared" si="15"/>
        <v>1.6579037484252899E-201</v>
      </c>
      <c r="BP79">
        <f t="shared" si="15"/>
        <v>6.2095596704950003E-207</v>
      </c>
      <c r="BQ79">
        <f t="shared" si="15"/>
        <v>2.3257460716921432E-212</v>
      </c>
      <c r="BR79">
        <f t="shared" si="15"/>
        <v>8.7109217596930785E-218</v>
      </c>
      <c r="BS79">
        <f t="shared" si="15"/>
        <v>3.2626133153508523E-223</v>
      </c>
      <c r="BT79">
        <f t="shared" si="15"/>
        <v>1.2219884346522174E-228</v>
      </c>
      <c r="BU79">
        <f t="shared" si="16"/>
        <v>4.5768735353643142E-234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5.847437346451537</v>
      </c>
      <c r="S80">
        <f>$Z$52+(-$Z$38*$Z$49*$Z$49/(2*$Z$39)+ $Z$53-$Z$52)/$Z$49*$Z$45+$Z$38/(2*$Z$39)*$Z$45*$Z$45+SUMPRODUCT($Z$58:$Z$82,$AB$58:$AB$82,BB$58:BB$82)</f>
        <v>2.6849175267742704</v>
      </c>
      <c r="W80">
        <f>$Z$52+(-$Z$38*$Z$49*$Z$49/(2*$Z$39)+ $Z$53-$Z$52)/$Z$49*$Z$44+$Z$38/(2*$Z$39)*$Z$44*$Z$44+SUMPRODUCT($Z$58:$Z$82,$AA$58:$AA$82,BB$58:BB$82)</f>
        <v>0.94372360979334768</v>
      </c>
      <c r="Y80">
        <v>23</v>
      </c>
      <c r="Z80" s="3">
        <f t="shared" si="12"/>
        <v>-0.20089632331694582</v>
      </c>
      <c r="AA80">
        <f t="shared" si="6"/>
        <v>-0.4466088068528058</v>
      </c>
      <c r="AB80">
        <f t="shared" si="7"/>
        <v>-0.9285540384897063</v>
      </c>
      <c r="AC80">
        <f t="shared" si="8"/>
        <v>-0.26147994095382948</v>
      </c>
      <c r="AD80">
        <f t="shared" si="14"/>
        <v>1</v>
      </c>
      <c r="AE80">
        <f t="shared" si="14"/>
        <v>1.1721192907664529E-6</v>
      </c>
      <c r="AF80">
        <f t="shared" si="14"/>
        <v>1.3738635192121126E-12</v>
      </c>
      <c r="AG80">
        <f t="shared" si="14"/>
        <v>1.6103318017977881E-18</v>
      </c>
      <c r="AH80">
        <f t="shared" si="14"/>
        <v>1.8875009694218907E-24</v>
      </c>
      <c r="AI80">
        <f t="shared" si="14"/>
        <v>2.2123761163170756E-30</v>
      </c>
      <c r="AJ80">
        <f t="shared" si="14"/>
        <v>2.5931685118814951E-36</v>
      </c>
      <c r="AK80">
        <f t="shared" si="14"/>
        <v>3.0395028369840093E-42</v>
      </c>
      <c r="AL80">
        <f t="shared" si="14"/>
        <v>3.5626596176432693E-48</v>
      </c>
      <c r="AM80">
        <f t="shared" si="14"/>
        <v>4.1758617221034172E-54</v>
      </c>
      <c r="AN80">
        <f t="shared" si="14"/>
        <v>4.8946080800499489E-60</v>
      </c>
      <c r="AO80">
        <f t="shared" si="13"/>
        <v>5.7370640812717059E-66</v>
      </c>
      <c r="AP80">
        <f t="shared" si="13"/>
        <v>6.7245229310133065E-72</v>
      </c>
      <c r="AQ80">
        <f t="shared" si="13"/>
        <v>7.8819430486408462E-78</v>
      </c>
      <c r="AR80">
        <f t="shared" si="13"/>
        <v>9.2385767390236384E-84</v>
      </c>
      <c r="AS80">
        <f t="shared" si="13"/>
        <v>1.0828713127729201E-89</v>
      </c>
      <c r="AT80">
        <f t="shared" si="13"/>
        <v>1.2692543551185367E-95</v>
      </c>
      <c r="AU80">
        <f t="shared" si="13"/>
        <v>1.487717392619907E-101</v>
      </c>
      <c r="AV80">
        <f t="shared" si="13"/>
        <v>1.7437816835552629E-107</v>
      </c>
      <c r="AW80">
        <f t="shared" si="13"/>
        <v>2.0439211550555592E-113</v>
      </c>
      <c r="AX80">
        <f t="shared" si="13"/>
        <v>2.3957186294235221E-119</v>
      </c>
      <c r="AY80">
        <f t="shared" si="13"/>
        <v>2.8080671004216069E-125</v>
      </c>
      <c r="AZ80">
        <f t="shared" si="13"/>
        <v>3.2913912363531411E-131</v>
      </c>
      <c r="BA80">
        <f t="shared" si="13"/>
        <v>3.8579018971202176E-137</v>
      </c>
      <c r="BB80">
        <f t="shared" si="13"/>
        <v>4.5219197533908887E-143</v>
      </c>
      <c r="BC80">
        <f t="shared" si="13"/>
        <v>5.300231980058154E-149</v>
      </c>
      <c r="BD80">
        <f t="shared" si="13"/>
        <v>6.2125021131485289E-155</v>
      </c>
      <c r="BE80">
        <f t="shared" si="15"/>
        <v>7.2817911840631667E-161</v>
      </c>
      <c r="BF80">
        <f t="shared" si="15"/>
        <v>8.5351321143930644E-167</v>
      </c>
      <c r="BG80">
        <f t="shared" si="15"/>
        <v>1.0004189721539321E-172</v>
      </c>
      <c r="BH80">
        <f t="shared" si="15"/>
        <v>1.1726099917747354E-178</v>
      </c>
      <c r="BI80">
        <f t="shared" si="15"/>
        <v>1.374439467635314E-184</v>
      </c>
      <c r="BJ80">
        <f t="shared" si="15"/>
        <v>1.6110064859812871E-190</v>
      </c>
      <c r="BK80">
        <f t="shared" si="15"/>
        <v>1.8882911608607529E-196</v>
      </c>
      <c r="BL80">
        <f t="shared" si="15"/>
        <v>2.2133035843791049E-202</v>
      </c>
      <c r="BM80">
        <f t="shared" si="15"/>
        <v>2.5942549772782429E-208</v>
      </c>
      <c r="BN80">
        <f t="shared" si="15"/>
        <v>3.040775307387647E-214</v>
      </c>
      <c r="BO80">
        <f t="shared" si="15"/>
        <v>3.564153148958808E-220</v>
      </c>
      <c r="BP80">
        <f t="shared" si="15"/>
        <v>4.1776112918834713E-226</v>
      </c>
      <c r="BQ80">
        <f t="shared" si="15"/>
        <v>4.8966571796076336E-232</v>
      </c>
      <c r="BR80">
        <f t="shared" si="15"/>
        <v>5.7394691622459349E-238</v>
      </c>
      <c r="BS80">
        <f t="shared" si="15"/>
        <v>6.727340318869305E-244</v>
      </c>
      <c r="BT80">
        <f t="shared" si="15"/>
        <v>7.885242778824309E-250</v>
      </c>
      <c r="BU80">
        <f t="shared" si="16"/>
        <v>9.2424497174020755E-256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5.9112754884159138</v>
      </c>
      <c r="S81">
        <f>$Z$52+(-$Z$38*$Z$49*$Z$49/(2*$Z$39)+ $Z$53-$Z$52)/$Z$49*$Z$45+$Z$38/(2*$Z$39)*$Z$45*$Z$45+SUMPRODUCT($Z$58:$Z$82,$AB$58:$AB$82,BC$58:BC$82)</f>
        <v>2.7478210115954806</v>
      </c>
      <c r="W81">
        <f>$Z$52+(-$Z$38*$Z$49*$Z$49/(2*$Z$39)+ $Z$53-$Z$52)/$Z$49*$Z$44+$Z$38/(2*$Z$39)*$Z$44*$Z$44+SUMPRODUCT($Z$58:$Z$82,$AA$58:$AA$82,BC$58:BC$82)</f>
        <v>0.9541582009297227</v>
      </c>
      <c r="Y81">
        <v>24</v>
      </c>
      <c r="Z81" s="3">
        <f t="shared" si="12"/>
        <v>0.22875478915319272</v>
      </c>
      <c r="AA81">
        <f t="shared" si="6"/>
        <v>-0.77887727876211155</v>
      </c>
      <c r="AB81">
        <f t="shared" si="7"/>
        <v>0.38649916929245193</v>
      </c>
      <c r="AC81">
        <f t="shared" si="8"/>
        <v>0.81862481468669224</v>
      </c>
      <c r="AD81">
        <f t="shared" si="14"/>
        <v>1</v>
      </c>
      <c r="AE81">
        <f t="shared" si="14"/>
        <v>3.4835212063612914E-7</v>
      </c>
      <c r="AF81">
        <f t="shared" si="14"/>
        <v>1.2134918912486461E-13</v>
      </c>
      <c r="AG81">
        <f t="shared" si="14"/>
        <v>4.2272243597574712E-20</v>
      </c>
      <c r="AH81">
        <f t="shared" si="14"/>
        <v>1.4725625701262157E-26</v>
      </c>
      <c r="AI81">
        <f t="shared" si="14"/>
        <v>5.1297024830544589E-33</v>
      </c>
      <c r="AJ81">
        <f t="shared" si="14"/>
        <v>1.7869425787728484E-39</v>
      </c>
      <c r="AK81">
        <f t="shared" si="14"/>
        <v>6.2248523677041217E-46</v>
      </c>
      <c r="AL81">
        <f t="shared" si="14"/>
        <v>2.1684403294676194E-52</v>
      </c>
      <c r="AM81">
        <f t="shared" si="14"/>
        <v>7.5538071984764186E-59</v>
      </c>
      <c r="AN81">
        <f t="shared" si="14"/>
        <v>2.6313847564652835E-65</v>
      </c>
      <c r="AO81">
        <f t="shared" si="13"/>
        <v>9.1664837834060369E-72</v>
      </c>
      <c r="AP81">
        <f t="shared" si="13"/>
        <v>3.1931637798310853E-78</v>
      </c>
      <c r="AQ81">
        <f t="shared" si="13"/>
        <v>1.1123453742424526E-84</v>
      </c>
      <c r="AR81">
        <f t="shared" si="13"/>
        <v>3.8748783542535825E-91</v>
      </c>
      <c r="AS81">
        <f t="shared" si="13"/>
        <v>1.3498219714797207E-97</v>
      </c>
      <c r="AT81">
        <f t="shared" si="13"/>
        <v>4.7021334624612363E-104</v>
      </c>
      <c r="AU81">
        <f t="shared" si="13"/>
        <v>1.6379980170197682E-110</v>
      </c>
      <c r="AV81">
        <f t="shared" si="13"/>
        <v>5.7059987919015804E-117</v>
      </c>
      <c r="AW81">
        <f t="shared" si="13"/>
        <v>1.9876978435636842E-123</v>
      </c>
      <c r="AX81">
        <f t="shared" si="13"/>
        <v>6.9241851187803975E-130</v>
      </c>
      <c r="AY81">
        <f t="shared" si="13"/>
        <v>2.4120537089872376E-136</v>
      </c>
      <c r="AZ81">
        <f t="shared" si="13"/>
        <v>8.4024447441500387E-143</v>
      </c>
      <c r="BA81">
        <f t="shared" si="13"/>
        <v>2.9270084005577841E-149</v>
      </c>
      <c r="BB81">
        <f t="shared" si="13"/>
        <v>1.0196292195674498E-155</v>
      </c>
      <c r="BC81">
        <f t="shared" si="13"/>
        <v>3.5519019103986166E-162</v>
      </c>
      <c r="BD81">
        <f t="shared" si="13"/>
        <v>1.237312121205297E-168</v>
      </c>
      <c r="BE81">
        <f t="shared" si="15"/>
        <v>4.3102014748759004E-175</v>
      </c>
      <c r="BF81">
        <f t="shared" si="15"/>
        <v>1.5014686279106559E-181</v>
      </c>
      <c r="BG81">
        <f t="shared" si="15"/>
        <v>5.2303959393820714E-188</v>
      </c>
      <c r="BH81">
        <f t="shared" si="15"/>
        <v>1.8220188670058504E-194</v>
      </c>
      <c r="BI81">
        <f t="shared" si="15"/>
        <v>6.3470447593153706E-201</v>
      </c>
      <c r="BJ81">
        <f t="shared" si="15"/>
        <v>2.2110057126133081E-207</v>
      </c>
      <c r="BK81">
        <f t="shared" si="15"/>
        <v>7.7020825385446192E-214</v>
      </c>
      <c r="BL81">
        <f t="shared" si="15"/>
        <v>2.6830382219049692E-220</v>
      </c>
      <c r="BM81">
        <f t="shared" si="15"/>
        <v>9.3464172079221686E-227</v>
      </c>
      <c r="BN81">
        <f t="shared" si="15"/>
        <v>3.2558430927799404E-233</v>
      </c>
      <c r="BO81">
        <f t="shared" si="15"/>
        <v>1.1341804529796735E-239</v>
      </c>
      <c r="BP81">
        <f t="shared" si="15"/>
        <v>3.9509402497781631E-246</v>
      </c>
      <c r="BQ81">
        <f t="shared" si="15"/>
        <v>1.3763179233347859E-252</v>
      </c>
      <c r="BR81">
        <f t="shared" si="15"/>
        <v>4.7944352391965744E-259</v>
      </c>
      <c r="BS81">
        <f t="shared" si="15"/>
        <v>1.6701510867808994E-265</v>
      </c>
      <c r="BT81">
        <f t="shared" si="15"/>
        <v>5.8180046522911261E-272</v>
      </c>
      <c r="BU81">
        <f t="shared" si="16"/>
        <v>2.0267153434411972E-278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5.971678863641996</v>
      </c>
      <c r="S82">
        <f>$Z$52+(-$Z$38*$Z$49*$Z$49/(2*$Z$39)+ $Z$53-$Z$52)/$Z$49*$Z$45+$Z$38/(2*$Z$39)*$Z$45*$Z$45+SUMPRODUCT($Z$58:$Z$82,$AB$58:$AB$82,BD$58:BD$82)</f>
        <v>2.8092871621700444</v>
      </c>
      <c r="W82">
        <f>$Z$52+(-$Z$38*$Z$49*$Z$49/(2*$Z$39)+ $Z$53-$Z$52)/$Z$49*$Z$44+$Z$38/(2*$Z$39)*$Z$44*$Z$44+SUMPRODUCT($Z$58:$Z$82,$AA$58:$AA$82,BD$58:BD$82)</f>
        <v>0.9653658819575377</v>
      </c>
      <c r="Y82">
        <v>25</v>
      </c>
      <c r="Z82" s="3">
        <f t="shared" si="12"/>
        <v>-0.18482461745159023</v>
      </c>
      <c r="AA82">
        <f t="shared" si="6"/>
        <v>-0.96940026593933037</v>
      </c>
      <c r="AB82">
        <f t="shared" si="7"/>
        <v>0.91577332665505862</v>
      </c>
      <c r="AC82">
        <f t="shared" si="8"/>
        <v>-0.99658449300666951</v>
      </c>
      <c r="AD82">
        <f t="shared" si="14"/>
        <v>1</v>
      </c>
      <c r="AE82">
        <f t="shared" si="14"/>
        <v>9.8319929110490899E-8</v>
      </c>
      <c r="AF82">
        <f t="shared" si="14"/>
        <v>9.6668075244451305E-15</v>
      </c>
      <c r="AG82">
        <f t="shared" si="14"/>
        <v>9.5043973851581723E-22</v>
      </c>
      <c r="AH82">
        <f t="shared" si="14"/>
        <v>9.3447167714668986E-29</v>
      </c>
      <c r="AI82">
        <f t="shared" si="14"/>
        <v>9.1877180158162995E-36</v>
      </c>
      <c r="AJ82">
        <f t="shared" si="14"/>
        <v>9.0333569655009207E-43</v>
      </c>
      <c r="AK82">
        <f t="shared" si="14"/>
        <v>8.8815901647766135E-50</v>
      </c>
      <c r="AL82">
        <f t="shared" si="14"/>
        <v>8.7323723085095068E-57</v>
      </c>
      <c r="AM82">
        <f t="shared" si="14"/>
        <v>8.5856614322107321E-64</v>
      </c>
      <c r="AN82">
        <f t="shared" si="14"/>
        <v>8.4414162338148198E-71</v>
      </c>
      <c r="AO82">
        <f t="shared" si="13"/>
        <v>8.2995936535225397E-78</v>
      </c>
      <c r="AP82">
        <f t="shared" si="13"/>
        <v>8.1601538066157052E-85</v>
      </c>
      <c r="AQ82">
        <f t="shared" si="13"/>
        <v>8.0230574379701321E-92</v>
      </c>
      <c r="AR82">
        <f t="shared" si="13"/>
        <v>7.8882636218414983E-99</v>
      </c>
      <c r="AS82">
        <f t="shared" si="13"/>
        <v>7.7557344502086816E-106</v>
      </c>
      <c r="AT82">
        <f t="shared" si="13"/>
        <v>7.6254326134419322E-113</v>
      </c>
      <c r="AU82">
        <f t="shared" si="13"/>
        <v>7.497319214087081E-120</v>
      </c>
      <c r="AV82">
        <f t="shared" si="13"/>
        <v>7.3713560819857891E-127</v>
      </c>
      <c r="AW82">
        <f t="shared" si="13"/>
        <v>7.2475162840909007E-134</v>
      </c>
      <c r="AX82">
        <f t="shared" si="13"/>
        <v>7.1257501134063345E-141</v>
      </c>
      <c r="AY82">
        <f t="shared" si="13"/>
        <v>7.0060297470697518E-148</v>
      </c>
      <c r="AZ82">
        <f t="shared" si="13"/>
        <v>6.888327481940288E-155</v>
      </c>
      <c r="BA82">
        <f t="shared" si="13"/>
        <v>6.7725960745151651E-162</v>
      </c>
      <c r="BB82">
        <f t="shared" si="13"/>
        <v>6.6588090808388231E-169</v>
      </c>
      <c r="BC82">
        <f t="shared" si="13"/>
        <v>6.5469401707468316E-176</v>
      </c>
      <c r="BD82">
        <f t="shared" si="13"/>
        <v>6.4369444421352612E-183</v>
      </c>
      <c r="BE82">
        <f t="shared" si="15"/>
        <v>6.3287967616193806E-190</v>
      </c>
      <c r="BF82">
        <f t="shared" si="15"/>
        <v>6.2224721039631412E-197</v>
      </c>
      <c r="BG82">
        <f t="shared" si="15"/>
        <v>6.1179277924240545E-204</v>
      </c>
      <c r="BH82">
        <f t="shared" si="15"/>
        <v>6.0151399392331038E-211</v>
      </c>
      <c r="BI82">
        <f t="shared" si="15"/>
        <v>5.9140847594128637E-218</v>
      </c>
      <c r="BJ82">
        <f t="shared" si="15"/>
        <v>5.8147216912903341E-225</v>
      </c>
      <c r="BK82">
        <f t="shared" si="15"/>
        <v>5.7170280309805983E-232</v>
      </c>
      <c r="BL82">
        <f t="shared" si="15"/>
        <v>5.6209811722969019E-239</v>
      </c>
      <c r="BM82">
        <f t="shared" si="15"/>
        <v>5.5265425638117653E-246</v>
      </c>
      <c r="BN82">
        <f t="shared" si="15"/>
        <v>5.4336906268529519E-253</v>
      </c>
      <c r="BO82">
        <f t="shared" si="15"/>
        <v>5.3424038755997436E-260</v>
      </c>
      <c r="BP82">
        <f t="shared" si="15"/>
        <v>5.2526456692459377E-267</v>
      </c>
      <c r="BQ82">
        <f t="shared" si="15"/>
        <v>5.1643954985621137E-274</v>
      </c>
      <c r="BR82">
        <f t="shared" si="15"/>
        <v>5.0776329425710532E-281</v>
      </c>
      <c r="BS82">
        <f t="shared" si="15"/>
        <v>4.9923231763944908E-288</v>
      </c>
      <c r="BT82">
        <f t="shared" si="15"/>
        <v>4.9084467072457781E-295</v>
      </c>
      <c r="BU82">
        <f t="shared" si="16"/>
        <v>4.8259841262166691E-302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6.0289339110888891</v>
      </c>
      <c r="S83">
        <f>$Z$52+(-$Z$38*$Z$49*$Z$49/(2*$Z$39)+ $Z$53-$Z$52)/$Z$49*$Z$45+$Z$38/(2*$Z$39)*$Z$45*$Z$45+SUMPRODUCT($Z$58:$Z$82,$AB$58:$AB$82,BE$58:BE$82)</f>
        <v>2.8693122543434186</v>
      </c>
      <c r="W83">
        <f>$Z$52+(-$Z$38*$Z$49*$Z$49/(2*$Z$39)+ $Z$53-$Z$52)/$Z$49*$Z$44+$Z$38/(2*$Z$39)*$Z$44*$Z$44+SUMPRODUCT($Z$58:$Z$82,$AA$58:$AA$82,BE$58:BE$82)</f>
        <v>0.97724638373775696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6.0832957105223606</v>
      </c>
      <c r="S84">
        <f>$Z$52+(-$Z$38*$Z$49*$Z$49/(2*$Z$39)+ $Z$53-$Z$52)/$Z$49*$Z$45+$Z$38/(2*$Z$39)*$Z$45*$Z$45+SUMPRODUCT($Z$58:$Z$82,$AB$58:$AB$82,BF$58:BF$82)</f>
        <v>2.9279016228011998</v>
      </c>
      <c r="W84">
        <f>$Z$52+(-$Z$38*$Z$49*$Z$49/(2*$Z$39)+ $Z$53-$Z$52)/$Z$49*$Z$44+$Z$38/(2*$Z$39)*$Z$44*$Z$44+SUMPRODUCT($Z$58:$Z$82,$AA$58:$AA$82,BF$58:BF$82)</f>
        <v>0.98970568627134448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6.1349921201736546</v>
      </c>
      <c r="S85">
        <f>$Z$52+(-$Z$38*$Z$49*$Z$49/(2*$Z$39)+ $Z$53-$Z$52)/$Z$49*$Z$45+$Z$38/(2*$Z$39)*$Z$45*$Z$45+SUMPRODUCT($Z$58:$Z$82,$AB$58:$AB$82,BG$58:BG$82)</f>
        <v>2.9850675200298391</v>
      </c>
      <c r="W85">
        <f>$Z$52+(-$Z$38*$Z$49*$Z$49/(2*$Z$39)+ $Z$53-$Z$52)/$Z$49*$Z$44+$Z$38/(2*$Z$39)*$Z$44*$Z$44+SUMPRODUCT($Z$58:$Z$82,$AA$58:$AA$82,BG$58:BG$82)</f>
        <v>1.002656298089061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6.1842272441912822</v>
      </c>
      <c r="S86">
        <f>$Z$52+(-$Z$38*$Z$49*$Z$49/(2*$Z$39)+ $Z$53-$Z$52)/$Z$49*$Z$45+$Z$38/(2*$Z$39)*$Z$45*$Z$45+SUMPRODUCT($Z$58:$Z$82,$AB$58:$AB$82,BH$58:BH$82)</f>
        <v>3.0408274039335592</v>
      </c>
      <c r="W86">
        <f>$Z$52+(-$Z$38*$Z$49*$Z$49/(2*$Z$39)+ $Z$53-$Z$52)/$Z$49*$Z$44+$Z$38/(2*$Z$39)*$Z$44*$Z$44+SUMPRODUCT($Z$58:$Z$82,$AA$58:$AA$82,BH$58:BH$82)</f>
        <v>1.0160173382260278</v>
      </c>
      <c r="AC86" t="s">
        <v>21</v>
      </c>
      <c r="AD86">
        <f>$Z$52+(-$Z$38*$Z$49*$Z$49/(2*$Z$37)+ $Z$53-$Z$52)/$Z$49*$Z$44+$Z$38/(2*$Z$37)*$Z$44*$Z$44+SUMPRODUCT($Z$58:$Z$82,$AA$58:$AA$82,AD$58:AD$82)</f>
        <v>1.4200886166770414</v>
      </c>
      <c r="AE86">
        <f t="shared" ref="AE86:BU86" si="17">$Z$52+(-$Z$38*$Z$49*$Z$49/(2*$Z$37)+ $Z$53-$Z$52)/$Z$49*$Z$44+$Z$38/(2*$Z$37)*$Z$44*$Z$44+SUMPRODUCT($Z$58:$Z$82,$AA$58:$AA$82,AE$58:AE$82)</f>
        <v>1.27403316479919</v>
      </c>
      <c r="AF86">
        <f t="shared" si="17"/>
        <v>1.1904044558384665</v>
      </c>
      <c r="AG86">
        <f t="shared" si="17"/>
        <v>1.1263923339556516</v>
      </c>
      <c r="AH86">
        <f t="shared" si="17"/>
        <v>1.0789524826001826</v>
      </c>
      <c r="AI86">
        <f t="shared" si="17"/>
        <v>1.0425323355512779</v>
      </c>
      <c r="AJ86">
        <f t="shared" si="17"/>
        <v>1.013590394062269</v>
      </c>
      <c r="AK86">
        <f t="shared" si="17"/>
        <v>0.98995854268483552</v>
      </c>
      <c r="AL86">
        <f t="shared" si="17"/>
        <v>0.97029584428782334</v>
      </c>
      <c r="AM86">
        <f t="shared" si="17"/>
        <v>0.95377518295657004</v>
      </c>
      <c r="AN86">
        <f t="shared" si="17"/>
        <v>0.93989607609509618</v>
      </c>
      <c r="AO86">
        <f t="shared" si="17"/>
        <v>0.92836287774144088</v>
      </c>
      <c r="AP86">
        <f t="shared" si="17"/>
        <v>0.91900199316298758</v>
      </c>
      <c r="AQ86">
        <f t="shared" si="17"/>
        <v>0.91170597428597189</v>
      </c>
      <c r="AR86">
        <f t="shared" si="17"/>
        <v>0.90639728393388608</v>
      </c>
      <c r="AS86">
        <f t="shared" si="17"/>
        <v>0.90300634402262892</v>
      </c>
      <c r="AT86">
        <f t="shared" si="17"/>
        <v>0.90145956071431299</v>
      </c>
      <c r="AU86">
        <f t="shared" si="17"/>
        <v>0.90167396134836408</v>
      </c>
      <c r="AV86">
        <f t="shared" si="17"/>
        <v>0.90355593869530348</v>
      </c>
      <c r="AW86">
        <f t="shared" si="17"/>
        <v>0.90700233436199329</v>
      </c>
      <c r="AX86">
        <f t="shared" si="17"/>
        <v>0.91190267943145897</v>
      </c>
      <c r="AY86">
        <f t="shared" si="17"/>
        <v>0.91814183902404678</v>
      </c>
      <c r="AZ86">
        <f t="shared" si="17"/>
        <v>0.92560262066313848</v>
      </c>
      <c r="BA86">
        <f t="shared" si="17"/>
        <v>0.93416810826710606</v>
      </c>
      <c r="BB86">
        <f t="shared" si="17"/>
        <v>0.94372360979334768</v>
      </c>
      <c r="BC86">
        <f t="shared" si="17"/>
        <v>0.9541582009297227</v>
      </c>
      <c r="BD86">
        <f t="shared" si="17"/>
        <v>0.9653658819575377</v>
      </c>
      <c r="BE86">
        <f t="shared" si="17"/>
        <v>0.97724638373775696</v>
      </c>
      <c r="BF86">
        <f t="shared" si="17"/>
        <v>0.98970568627134448</v>
      </c>
      <c r="BG86">
        <f t="shared" si="17"/>
        <v>1.002656298089061</v>
      </c>
      <c r="BH86">
        <f t="shared" si="17"/>
        <v>1.0160173382260278</v>
      </c>
      <c r="BI86">
        <f t="shared" si="17"/>
        <v>1.0297144779914971</v>
      </c>
      <c r="BJ86">
        <f t="shared" si="17"/>
        <v>1.0436797735630683</v>
      </c>
      <c r="BK86">
        <f t="shared" si="17"/>
        <v>1.0578514122852751</v>
      </c>
      <c r="BL86">
        <f t="shared" si="17"/>
        <v>1.072173412522613</v>
      </c>
      <c r="BM86">
        <f t="shared" si="17"/>
        <v>1.0865952897967399</v>
      </c>
      <c r="BN86">
        <f t="shared" si="17"/>
        <v>1.1010716966630849</v>
      </c>
      <c r="BO86">
        <f t="shared" si="17"/>
        <v>1.115562063675906</v>
      </c>
      <c r="BP86">
        <f t="shared" si="17"/>
        <v>1.1300302426316224</v>
      </c>
      <c r="BQ86">
        <f t="shared" si="17"/>
        <v>1.1444441506418037</v>
      </c>
      <c r="BR86">
        <f t="shared" si="17"/>
        <v>1.1587754352722923</v>
      </c>
      <c r="BS86">
        <f t="shared" si="17"/>
        <v>1.1729991559067607</v>
      </c>
      <c r="BT86">
        <f t="shared" si="17"/>
        <v>1.1870934755682745</v>
      </c>
      <c r="BU86">
        <f t="shared" si="17"/>
        <v>1.2010393797228638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6.2311844038549804</v>
      </c>
      <c r="S87">
        <f>$Z$52+(-$Z$38*$Z$49*$Z$49/(2*$Z$39)+ $Z$53-$Z$52)/$Z$49*$Z$45+$Z$38/(2*$Z$39)*$Z$45*$Z$45+SUMPRODUCT($Z$58:$Z$82,$AB$58:$AB$82,BI$58:BI$82)</f>
        <v>3.0952026208091565</v>
      </c>
      <c r="W87">
        <f>$Z$52+(-$Z$38*$Z$49*$Z$49/(2*$Z$39)+ $Z$53-$Z$52)/$Z$49*$Z$44+$Z$38/(2*$Z$39)*$Z$44*$Z$44+SUMPRODUCT($Z$58:$Z$82,$AA$58:$AA$82,BI$58:BI$82)</f>
        <v>1.0297144779914971</v>
      </c>
      <c r="AC87" t="s">
        <v>22</v>
      </c>
      <c r="AD87">
        <f>$Z$52+(-$Z$38*$Z$49*$Z$49/(2*$Z$37)+ $Z$53-$Z$52)/$Z$49*$Z$45+$Z$38/(2*$Z$37)*$Z$45*$Z$45+SUMPRODUCT($Z$58:$Z$82,$AB$58:$AB$82,AD$58:AD$82)</f>
        <v>1.4620823344951517</v>
      </c>
      <c r="AE87">
        <f t="shared" ref="AE87:BU87" si="18">$Z$52+(-$Z$38*$Z$49*$Z$49/(2*$Z$37)+ $Z$53-$Z$52)/$Z$49*$Z$45+$Z$38/(2*$Z$37)*$Z$45*$Z$45+SUMPRODUCT($Z$58:$Z$82,$AB$58:$AB$82,AE$58:AE$82)</f>
        <v>1.498614742879874</v>
      </c>
      <c r="AF87">
        <f t="shared" si="18"/>
        <v>1.4986246900999811</v>
      </c>
      <c r="AG87">
        <f t="shared" si="18"/>
        <v>1.4991999677398602</v>
      </c>
      <c r="AH87">
        <f t="shared" si="18"/>
        <v>1.5032599194912515</v>
      </c>
      <c r="AI87">
        <f t="shared" si="18"/>
        <v>1.5150318929472073</v>
      </c>
      <c r="AJ87">
        <f t="shared" si="18"/>
        <v>1.5371837683922283</v>
      </c>
      <c r="AK87">
        <f t="shared" si="18"/>
        <v>1.5702139613410897</v>
      </c>
      <c r="AL87">
        <f t="shared" si="18"/>
        <v>1.6131907291650229</v>
      </c>
      <c r="AM87">
        <f t="shared" si="18"/>
        <v>1.664543430861706</v>
      </c>
      <c r="AN87">
        <f t="shared" si="18"/>
        <v>1.7225627557457659</v>
      </c>
      <c r="AO87">
        <f t="shared" si="18"/>
        <v>1.7856514637217344</v>
      </c>
      <c r="AP87">
        <f t="shared" si="18"/>
        <v>1.8524240491117707</v>
      </c>
      <c r="AQ87">
        <f t="shared" si="18"/>
        <v>1.9217279807256218</v>
      </c>
      <c r="AR87">
        <f t="shared" si="18"/>
        <v>1.992629002244275</v>
      </c>
      <c r="AS87">
        <f t="shared" si="18"/>
        <v>2.0643828156708812</v>
      </c>
      <c r="AT87">
        <f t="shared" si="18"/>
        <v>2.1364040045041377</v>
      </c>
      <c r="AU87">
        <f t="shared" si="18"/>
        <v>2.2082369886128195</v>
      </c>
      <c r="AV87">
        <f t="shared" si="18"/>
        <v>2.2795307754917431</v>
      </c>
      <c r="AW87">
        <f t="shared" si="18"/>
        <v>2.350017840285616</v>
      </c>
      <c r="AX87">
        <f t="shared" si="18"/>
        <v>2.4194968791356741</v>
      </c>
      <c r="AY87">
        <f t="shared" si="18"/>
        <v>2.4878188507228551</v>
      </c>
      <c r="AZ87">
        <f t="shared" si="18"/>
        <v>2.554875842569309</v>
      </c>
      <c r="BA87">
        <f t="shared" si="18"/>
        <v>2.6205922119748526</v>
      </c>
      <c r="BB87">
        <f t="shared" si="18"/>
        <v>2.6849175267742704</v>
      </c>
      <c r="BC87">
        <f t="shared" si="18"/>
        <v>2.7478210115954806</v>
      </c>
      <c r="BD87">
        <f t="shared" si="18"/>
        <v>2.8092871621700444</v>
      </c>
      <c r="BE87">
        <f t="shared" si="18"/>
        <v>2.8693122543434186</v>
      </c>
      <c r="BF87">
        <f t="shared" si="18"/>
        <v>2.9279016228011998</v>
      </c>
      <c r="BG87">
        <f t="shared" si="18"/>
        <v>2.9850675200298391</v>
      </c>
      <c r="BH87">
        <f t="shared" si="18"/>
        <v>3.0408274039335592</v>
      </c>
      <c r="BI87">
        <f t="shared" si="18"/>
        <v>3.0952026208091565</v>
      </c>
      <c r="BJ87">
        <f t="shared" si="18"/>
        <v>3.1482173737214114</v>
      </c>
      <c r="BK87">
        <f t="shared" si="18"/>
        <v>3.1998978883691396</v>
      </c>
      <c r="BL87">
        <f t="shared" si="18"/>
        <v>3.250271787352645</v>
      </c>
      <c r="BM87">
        <f t="shared" si="18"/>
        <v>3.2993676039049364</v>
      </c>
      <c r="BN87">
        <f t="shared" si="18"/>
        <v>3.3472143798325864</v>
      </c>
      <c r="BO87">
        <f t="shared" si="18"/>
        <v>3.3938413784504262</v>
      </c>
      <c r="BP87">
        <f t="shared" si="18"/>
        <v>3.439277864985808</v>
      </c>
      <c r="BQ87">
        <f t="shared" si="18"/>
        <v>3.4835529162398999</v>
      </c>
      <c r="BR87">
        <f t="shared" si="18"/>
        <v>3.5266952982079465</v>
      </c>
      <c r="BS87">
        <f t="shared" si="18"/>
        <v>3.5687333757363096</v>
      </c>
      <c r="BT87">
        <f t="shared" si="18"/>
        <v>3.6096950252474858</v>
      </c>
      <c r="BU87">
        <f t="shared" si="18"/>
        <v>3.6496075913865744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6.2760286720706384</v>
      </c>
      <c r="S88">
        <f>$Z$52+(-$Z$38*$Z$49*$Z$49/(2*$Z$39)+ $Z$53-$Z$52)/$Z$49*$Z$45+$Z$38/(2*$Z$39)*$Z$45*$Z$45+SUMPRODUCT($Z$58:$Z$82,$AB$58:$AB$82,BJ$58:BJ$82)</f>
        <v>3.1482173737214114</v>
      </c>
      <c r="W88">
        <f>$Z$52+(-$Z$38*$Z$49*$Z$49/(2*$Z$39)+ $Z$53-$Z$52)/$Z$49*$Z$44+$Z$38/(2*$Z$39)*$Z$44*$Z$44+SUMPRODUCT($Z$58:$Z$82,$AA$58:$AA$82,BJ$58:BJ$82)</f>
        <v>1.0436797735630683</v>
      </c>
      <c r="AC88" t="s">
        <v>23</v>
      </c>
      <c r="AD88">
        <f>$Z$52+(-$Z$38*$Z$49*$Z$49/(2*$Z$37)+ $Z$53-$Z$52)/$Z$49*$Z$46+$Z$38/(2*$Z$37)*$Z$46*$Z$46+SUMPRODUCT($Z$58:$Z$82,$AC$58:$AC$82,AD$58:AD$82)</f>
        <v>1.7341513860282705</v>
      </c>
      <c r="AE88">
        <f t="shared" ref="AE88:BU88" si="19">$Z$52+(-$Z$38*$Z$49*$Z$49/(2*$Z$37)+ $Z$53-$Z$52)/$Z$49*$Z$46+$Z$38/(2*$Z$37)*$Z$46*$Z$46+SUMPRODUCT($Z$58:$Z$82,$AC$58:$AC$82,AE$58:AE$82)</f>
        <v>1.6535699092022025</v>
      </c>
      <c r="AF88">
        <f t="shared" si="19"/>
        <v>1.8794728467181114</v>
      </c>
      <c r="AG88">
        <f t="shared" si="19"/>
        <v>2.2523506851253323</v>
      </c>
      <c r="AH88">
        <f t="shared" si="19"/>
        <v>2.6401770694563442</v>
      </c>
      <c r="AI88">
        <f t="shared" si="19"/>
        <v>2.9991701827014428</v>
      </c>
      <c r="AJ88">
        <f t="shared" si="19"/>
        <v>3.3203658337445274</v>
      </c>
      <c r="AK88">
        <f t="shared" si="19"/>
        <v>3.6053405229512725</v>
      </c>
      <c r="AL88">
        <f t="shared" si="19"/>
        <v>3.8583633967649709</v>
      </c>
      <c r="AM88">
        <f t="shared" si="19"/>
        <v>4.0839409895021568</v>
      </c>
      <c r="AN88">
        <f t="shared" si="19"/>
        <v>4.286105778721705</v>
      </c>
      <c r="AO88">
        <f t="shared" si="19"/>
        <v>4.4682757237665598</v>
      </c>
      <c r="AP88">
        <f t="shared" si="19"/>
        <v>4.6332937177646532</v>
      </c>
      <c r="AQ88">
        <f t="shared" si="19"/>
        <v>4.7835135080540212</v>
      </c>
      <c r="AR88">
        <f t="shared" si="19"/>
        <v>4.9208873992787661</v>
      </c>
      <c r="AS88">
        <f t="shared" si="19"/>
        <v>5.0470424491574004</v>
      </c>
      <c r="AT88">
        <f t="shared" si="19"/>
        <v>5.1633428854156094</v>
      </c>
      <c r="AU88">
        <f t="shared" si="19"/>
        <v>5.270940019776166</v>
      </c>
      <c r="AV88">
        <f t="shared" si="19"/>
        <v>5.3708118188894467</v>
      </c>
      <c r="AW88">
        <f t="shared" si="19"/>
        <v>5.4637942399295554</v>
      </c>
      <c r="AX88">
        <f t="shared" si="19"/>
        <v>5.5506061546516943</v>
      </c>
      <c r="AY88">
        <f t="shared" si="19"/>
        <v>5.6318691891217201</v>
      </c>
      <c r="AZ88">
        <f t="shared" si="19"/>
        <v>5.7081237041693136</v>
      </c>
      <c r="BA88">
        <f t="shared" si="19"/>
        <v>5.7798417112777027</v>
      </c>
      <c r="BB88">
        <f t="shared" si="19"/>
        <v>5.847437346451537</v>
      </c>
      <c r="BC88">
        <f t="shared" si="19"/>
        <v>5.9112754884159138</v>
      </c>
      <c r="BD88">
        <f t="shared" si="19"/>
        <v>5.971678863641996</v>
      </c>
      <c r="BE88">
        <f t="shared" si="19"/>
        <v>6.0289339110888891</v>
      </c>
      <c r="BF88">
        <f t="shared" si="19"/>
        <v>6.0832957105223606</v>
      </c>
      <c r="BG88">
        <f t="shared" si="19"/>
        <v>6.1349921201736546</v>
      </c>
      <c r="BH88">
        <f t="shared" si="19"/>
        <v>6.1842272441912822</v>
      </c>
      <c r="BI88">
        <f t="shared" si="19"/>
        <v>6.2311844038549804</v>
      </c>
      <c r="BJ88">
        <f t="shared" si="19"/>
        <v>6.2760286720706384</v>
      </c>
      <c r="BK88">
        <f t="shared" si="19"/>
        <v>6.3189090231411917</v>
      </c>
      <c r="BL88">
        <f t="shared" si="19"/>
        <v>6.3599602081059521</v>
      </c>
      <c r="BM88">
        <f t="shared" si="19"/>
        <v>6.3993043761420401</v>
      </c>
      <c r="BN88">
        <f t="shared" si="19"/>
        <v>6.4370524620988672</v>
      </c>
      <c r="BO88">
        <f t="shared" si="19"/>
        <v>6.4733054168382473</v>
      </c>
      <c r="BP88">
        <f t="shared" si="19"/>
        <v>6.5081552828273814</v>
      </c>
      <c r="BQ88">
        <f t="shared" si="19"/>
        <v>6.541686119752991</v>
      </c>
      <c r="BR88">
        <f t="shared" si="19"/>
        <v>6.5739748376882687</v>
      </c>
      <c r="BS88">
        <f t="shared" si="19"/>
        <v>6.6050919319188282</v>
      </c>
      <c r="BT88">
        <f t="shared" si="19"/>
        <v>6.6351021167813036</v>
      </c>
      <c r="BU88">
        <f t="shared" si="19"/>
        <v>6.6640649043001989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6.3189090231411917</v>
      </c>
      <c r="S89">
        <f>$Z$52+(-$Z$38*$Z$49*$Z$49/(2*$Z$39)+ $Z$53-$Z$52)/$Z$49*$Z$45+$Z$38/(2*$Z$39)*$Z$45*$Z$45+SUMPRODUCT($Z$58:$Z$82,$AB$58:$AB$82,BK$58:BK$82)</f>
        <v>3.1998978883691396</v>
      </c>
      <c r="W89">
        <f>$Z$52+(-$Z$38*$Z$49*$Z$49/(2*$Z$39)+ $Z$53-$Z$52)/$Z$49*$Z$44+$Z$38/(2*$Z$39)*$Z$44*$Z$44+SUMPRODUCT($Z$58:$Z$82,$AA$58:$AA$82,BK$58:BK$82)</f>
        <v>1.0578514122852751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6.3599602081059521</v>
      </c>
      <c r="S90">
        <f>$Z$52+(-$Z$38*$Z$49*$Z$49/(2*$Z$39)+ $Z$53-$Z$52)/$Z$49*$Z$45+$Z$38/(2*$Z$39)*$Z$45*$Z$45+SUMPRODUCT($Z$58:$Z$82,$AB$58:$AB$82,BL$58:BL$82)</f>
        <v>3.250271787352645</v>
      </c>
      <c r="W90">
        <f>$Z$52+(-$Z$38*$Z$49*$Z$49/(2*$Z$39)+ $Z$53-$Z$52)/$Z$49*$Z$44+$Z$38/(2*$Z$39)*$Z$44*$Z$44+SUMPRODUCT($Z$58:$Z$82,$AA$58:$AA$82,BL$58:BL$82)</f>
        <v>1.072173412522613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6.3993043761420401</v>
      </c>
      <c r="S91">
        <f>$Z$52+(-$Z$38*$Z$49*$Z$49/(2*$Z$39)+ $Z$53-$Z$52)/$Z$49*$Z$45+$Z$38/(2*$Z$39)*$Z$45*$Z$45+SUMPRODUCT($Z$58:$Z$82,$AB$58:$AB$82,BM$58:BM$82)</f>
        <v>3.2993676039049364</v>
      </c>
      <c r="W91">
        <f>$Z$52+(-$Z$38*$Z$49*$Z$49/(2*$Z$39)+ $Z$53-$Z$52)/$Z$49*$Z$44+$Z$38/(2*$Z$39)*$Z$44*$Z$44+SUMPRODUCT($Z$58:$Z$82,$AA$58:$AA$82,BM$58:BM$82)</f>
        <v>1.0865952897967399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6.4370524620988672</v>
      </c>
      <c r="S92">
        <f>$Z$52+(-$Z$38*$Z$49*$Z$49/(2*$Z$39)+ $Z$53-$Z$52)/$Z$49*$Z$45+$Z$38/(2*$Z$39)*$Z$45*$Z$45+SUMPRODUCT($Z$58:$Z$82,$AB$58:$AB$82,BN$58:BN$82)</f>
        <v>3.3472143798325864</v>
      </c>
      <c r="W92">
        <f>$Z$52+(-$Z$38*$Z$49*$Z$49/(2*$Z$39)+ $Z$53-$Z$52)/$Z$49*$Z$44+$Z$38/(2*$Z$39)*$Z$44*$Z$44+SUMPRODUCT($Z$58:$Z$82,$AA$58:$AA$82,BN$58:BN$82)</f>
        <v>1.1010716966630849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6.4733054168382473</v>
      </c>
      <c r="S93">
        <f>$Z$52+(-$Z$38*$Z$49*$Z$49/(2*$Z$39)+ $Z$53-$Z$52)/$Z$49*$Z$45+$Z$38/(2*$Z$39)*$Z$45*$Z$45+SUMPRODUCT($Z$58:$Z$82,$AB$58:$AB$82,BO$58:BO$82)</f>
        <v>3.3938413784504262</v>
      </c>
      <c r="W93">
        <f>$Z$52+(-$Z$38*$Z$49*$Z$49/(2*$Z$39)+ $Z$53-$Z$52)/$Z$49*$Z$44+$Z$38/(2*$Z$39)*$Z$44*$Z$44+SUMPRODUCT($Z$58:$Z$82,$AA$58:$AA$82,BO$58:BO$82)</f>
        <v>1.115562063675906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6.5081552828273814</v>
      </c>
      <c r="S94">
        <f>$Z$52+(-$Z$38*$Z$49*$Z$49/(2*$Z$39)+ $Z$53-$Z$52)/$Z$49*$Z$45+$Z$38/(2*$Z$39)*$Z$45*$Z$45+SUMPRODUCT($Z$58:$Z$82,$AB$58:$AB$82,BP$58:BP$82)</f>
        <v>3.439277864985808</v>
      </c>
      <c r="W94">
        <f>$Z$52+(-$Z$38*$Z$49*$Z$49/(2*$Z$39)+ $Z$53-$Z$52)/$Z$49*$Z$44+$Z$38/(2*$Z$39)*$Z$44*$Z$44+SUMPRODUCT($Z$58:$Z$82,$AA$58:$AA$82,BP$58:BP$82)</f>
        <v>1.1300302426316224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6.541686119752991</v>
      </c>
      <c r="S95">
        <f>$Z$52+(-$Z$38*$Z$49*$Z$49/(2*$Z$39)+ $Z$53-$Z$52)/$Z$49*$Z$45+$Z$38/(2*$Z$39)*$Z$45*$Z$45+SUMPRODUCT($Z$58:$Z$82,$AB$58:$AB$82,BQ$58:BQ$82)</f>
        <v>3.4835529162398999</v>
      </c>
      <c r="W95">
        <f>$Z$52+(-$Z$38*$Z$49*$Z$49/(2*$Z$39)+ $Z$53-$Z$52)/$Z$49*$Z$44+$Z$38/(2*$Z$39)*$Z$44*$Z$44+SUMPRODUCT($Z$58:$Z$82,$AA$58:$AA$82,BQ$58:BQ$82)</f>
        <v>1.1444441506418037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6.5739748376882687</v>
      </c>
      <c r="S96">
        <f>$Z$52+(-$Z$38*$Z$49*$Z$49/(2*$Z$39)+ $Z$53-$Z$52)/$Z$49*$Z$45+$Z$38/(2*$Z$39)*$Z$45*$Z$45+SUMPRODUCT($Z$58:$Z$82,$AB$58:$AB$82,BR$58:BR$82)</f>
        <v>3.5266952982079465</v>
      </c>
      <c r="W96">
        <f>$Z$52+(-$Z$38*$Z$49*$Z$49/(2*$Z$39)+ $Z$53-$Z$52)/$Z$49*$Z$44+$Z$38/(2*$Z$39)*$Z$44*$Z$44+SUMPRODUCT($Z$58:$Z$82,$AA$58:$AA$82,BR$58:BR$82)</f>
        <v>1.1587754352722923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6.6050919319188282</v>
      </c>
      <c r="S97">
        <f>$Z$52+(-$Z$38*$Z$49*$Z$49/(2*$Z$39)+ $Z$53-$Z$52)/$Z$49*$Z$45+$Z$38/(2*$Z$39)*$Z$45*$Z$45+SUMPRODUCT($Z$58:$Z$82,$AB$58:$AB$82,BS$58:BS$82)</f>
        <v>3.5687333757363096</v>
      </c>
      <c r="W97">
        <f>$Z$52+(-$Z$38*$Z$49*$Z$49/(2*$Z$39)+ $Z$53-$Z$52)/$Z$49*$Z$44+$Z$38/(2*$Z$39)*$Z$44*$Z$44+SUMPRODUCT($Z$58:$Z$82,$AA$58:$AA$82,BS$58:BS$82)</f>
        <v>1.1729991559067607</v>
      </c>
      <c r="AD97">
        <f>AD95-AD56</f>
        <v>0</v>
      </c>
      <c r="AE97">
        <f t="shared" ref="AE97:BT97" si="20">AE95-AE56</f>
        <v>0</v>
      </c>
      <c r="AF97">
        <f t="shared" si="20"/>
        <v>0</v>
      </c>
      <c r="AG97">
        <f t="shared" si="20"/>
        <v>0</v>
      </c>
      <c r="AH97">
        <f t="shared" si="20"/>
        <v>0</v>
      </c>
      <c r="AI97">
        <f t="shared" si="20"/>
        <v>0</v>
      </c>
      <c r="AJ97">
        <f t="shared" si="20"/>
        <v>0</v>
      </c>
      <c r="AK97">
        <f t="shared" si="20"/>
        <v>0</v>
      </c>
      <c r="AL97">
        <f t="shared" si="20"/>
        <v>0</v>
      </c>
      <c r="AM97">
        <f t="shared" si="20"/>
        <v>0</v>
      </c>
      <c r="AN97">
        <f t="shared" si="20"/>
        <v>0</v>
      </c>
      <c r="AO97">
        <f t="shared" si="20"/>
        <v>0</v>
      </c>
      <c r="AP97">
        <f t="shared" si="20"/>
        <v>0</v>
      </c>
      <c r="AQ97">
        <f t="shared" si="20"/>
        <v>0</v>
      </c>
      <c r="AR97">
        <f t="shared" si="20"/>
        <v>0</v>
      </c>
      <c r="AS97">
        <f t="shared" si="20"/>
        <v>0</v>
      </c>
      <c r="AT97">
        <f t="shared" si="20"/>
        <v>0</v>
      </c>
      <c r="AU97">
        <f t="shared" si="20"/>
        <v>0</v>
      </c>
      <c r="AV97">
        <f t="shared" si="20"/>
        <v>0</v>
      </c>
      <c r="AW97">
        <f t="shared" si="20"/>
        <v>0</v>
      </c>
      <c r="AX97">
        <f t="shared" si="20"/>
        <v>0</v>
      </c>
      <c r="AY97">
        <f t="shared" si="20"/>
        <v>0</v>
      </c>
      <c r="AZ97">
        <f t="shared" si="20"/>
        <v>0</v>
      </c>
      <c r="BA97">
        <f t="shared" si="20"/>
        <v>0</v>
      </c>
      <c r="BB97">
        <f t="shared" si="20"/>
        <v>0</v>
      </c>
      <c r="BC97">
        <f t="shared" si="20"/>
        <v>0</v>
      </c>
      <c r="BD97">
        <f t="shared" si="20"/>
        <v>0</v>
      </c>
      <c r="BE97">
        <f t="shared" si="20"/>
        <v>0</v>
      </c>
      <c r="BF97">
        <f t="shared" si="20"/>
        <v>0</v>
      </c>
      <c r="BG97">
        <f t="shared" si="20"/>
        <v>0</v>
      </c>
      <c r="BH97">
        <f t="shared" si="20"/>
        <v>0</v>
      </c>
      <c r="BI97">
        <f t="shared" si="20"/>
        <v>0</v>
      </c>
      <c r="BJ97">
        <f t="shared" si="20"/>
        <v>0</v>
      </c>
      <c r="BK97">
        <f t="shared" si="20"/>
        <v>0</v>
      </c>
      <c r="BL97">
        <f t="shared" si="20"/>
        <v>0</v>
      </c>
      <c r="BM97">
        <f t="shared" si="20"/>
        <v>0</v>
      </c>
      <c r="BN97">
        <f t="shared" si="20"/>
        <v>0</v>
      </c>
      <c r="BO97">
        <f t="shared" si="20"/>
        <v>0</v>
      </c>
      <c r="BP97">
        <f t="shared" si="20"/>
        <v>0</v>
      </c>
      <c r="BQ97">
        <f t="shared" si="20"/>
        <v>0</v>
      </c>
      <c r="BR97">
        <f t="shared" si="20"/>
        <v>0</v>
      </c>
      <c r="BS97">
        <f t="shared" si="20"/>
        <v>0</v>
      </c>
      <c r="BT97">
        <f t="shared" si="20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6.6351021167813036</v>
      </c>
      <c r="S98">
        <f>$Z$52+(-$Z$38*$Z$49*$Z$49/(2*$Z$39)+ $Z$53-$Z$52)/$Z$49*$Z$45+$Z$38/(2*$Z$39)*$Z$45*$Z$45+SUMPRODUCT($Z$58:$Z$82,$AB$58:$AB$82,BT$58:BT$82)</f>
        <v>3.6096950252474858</v>
      </c>
      <c r="W98">
        <f>$Z$52+(-$Z$38*$Z$49*$Z$49/(2*$Z$39)+ $Z$53-$Z$52)/$Z$49*$Z$44+$Z$38/(2*$Z$39)*$Z$44*$Z$44+SUMPRODUCT($Z$58:$Z$82,$AA$58:$AA$82,BT$58:BT$82)</f>
        <v>1.1870934755682745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6.6640649043001989</v>
      </c>
      <c r="S99">
        <f>$Z$52+(-$Z$38*$Z$49*$Z$49/(2*$Z$39)+ $Z$53-$Z$52)/$Z$49*$Z$45+$Z$38/(2*$Z$39)*$Z$45*$Z$45+SUMPRODUCT($Z$58:$Z$82,$AB$58:$AB$82,BU$58:BU$82)</f>
        <v>3.6496075913865744</v>
      </c>
      <c r="W99">
        <f>$Z$52+(-$Z$38*$Z$49*$Z$49/(2*$Z$39)+ $Z$53-$Z$52)/$Z$49*$Z$44+$Z$38/(2*$Z$39)*$Z$44*$Z$44+SUMPRODUCT($Z$58:$Z$82,$AA$58:$AA$82,BU$58:BU$82)</f>
        <v>1.2010393797228638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3" name="Spinner 16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" name="Spinner 17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Spinner 18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29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Spinner 19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Spinner 20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topLeftCell="K1"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2.5363866721664254</v>
      </c>
      <c r="AH3">
        <f>SQRT(AG3/(3*44))</f>
        <v>0.1386183629491971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ht="14.45" x14ac:dyDescent="0.3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ht="14.45" x14ac:dyDescent="0.3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ht="14.45" x14ac:dyDescent="0.3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ht="14.45" x14ac:dyDescent="0.3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ht="14.45" x14ac:dyDescent="0.3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4">
        <v>1</v>
      </c>
      <c r="AA37">
        <f>AE44</f>
        <v>31</v>
      </c>
      <c r="AB37" t="s">
        <v>41</v>
      </c>
    </row>
    <row r="38" spans="1:32" ht="14.45" x14ac:dyDescent="0.3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4">
        <v>0</v>
      </c>
      <c r="AA38">
        <f>AD45</f>
        <v>0.12</v>
      </c>
      <c r="AB38" t="s">
        <v>57</v>
      </c>
      <c r="AC38" t="s">
        <v>32</v>
      </c>
      <c r="AD38" t="s">
        <v>38</v>
      </c>
      <c r="AE38" t="s">
        <v>39</v>
      </c>
    </row>
    <row r="39" spans="1:32" ht="14.45" x14ac:dyDescent="0.3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v>20.677366142661981</v>
      </c>
      <c r="AA39">
        <f>AC44</f>
        <v>20</v>
      </c>
      <c r="AB39" t="s">
        <v>30</v>
      </c>
      <c r="AF39" t="s">
        <v>54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  <c r="AF40" t="s">
        <v>52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</row>
    <row r="44" spans="1:32" ht="14.45" x14ac:dyDescent="0.3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56</v>
      </c>
      <c r="AE44">
        <v>31</v>
      </c>
    </row>
    <row r="45" spans="1:32" x14ac:dyDescent="0.25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0.12</v>
      </c>
    </row>
    <row r="46" spans="1:32" x14ac:dyDescent="0.25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x14ac:dyDescent="0.25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5">
        <f>AB52</f>
        <v>1.8131473530779085</v>
      </c>
      <c r="AA52" t="s">
        <v>27</v>
      </c>
      <c r="AB52">
        <f>AB50*Z43+AB51</f>
        <v>1.8131473530779085</v>
      </c>
      <c r="AF52" t="s">
        <v>47</v>
      </c>
    </row>
    <row r="53" spans="13:73" x14ac:dyDescent="0.25">
      <c r="Y53" t="s">
        <v>11</v>
      </c>
      <c r="Z53" s="5">
        <f>AB53</f>
        <v>6.4807323280245477</v>
      </c>
      <c r="AA53" t="s">
        <v>28</v>
      </c>
      <c r="AB53">
        <f>AB50*Z47+AB51</f>
        <v>6.4807323280245477</v>
      </c>
      <c r="AF53" t="s">
        <v>48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1.7061426961855246</v>
      </c>
      <c r="S56">
        <f>$Z$52+(-$Z$38*$Z$49*$Z$49/(2*$Z$39)+ $Z$53-$Z$52)/$Z$49*$Z$45+$Z$38/(2*$Z$39)*$Z$45*$Z$45+SUMPRODUCT($Z$58:$Z$82,$AB$58:$AB$82,AD$58:AD$82)</f>
        <v>1.4610173965488422</v>
      </c>
      <c r="W56">
        <f>$Z$52+(-$Z$38*$Z$49*$Z$49/(2*$Z$39)+ $Z$53-$Z$52)/$Z$49*$Z$44+$Z$38/(2*$Z$39)*$Z$44*$Z$44+SUMPRODUCT($Z$58:$Z$82,$AA$58:$AA$82,AD$58:AD$82)</f>
        <v>1.3704856465151418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1.8513132353786852</v>
      </c>
      <c r="S57">
        <f>$Z$52+(-$Z$38*$Z$49*$Z$49/(2*$Z$39)+ $Z$53-$Z$52)/$Z$49*$Z$45+$Z$38/(2*$Z$39)*$Z$45*$Z$45+SUMPRODUCT($Z$58:$Z$82,$AB$58:$AB$82,AE$58:AE$82)</f>
        <v>1.498653573524102</v>
      </c>
      <c r="W57">
        <f>$Z$52+(-$Z$38*$Z$49*$Z$49/(2*$Z$39)+ $Z$53-$Z$52)/$Z$49*$Z$44+$Z$38/(2*$Z$39)*$Z$44*$Z$44+SUMPRODUCT($Z$58:$Z$82,$AA$58:$AA$82,AE$58:AE$82)</f>
        <v>1.4364674773607498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2.3807152599967205</v>
      </c>
      <c r="S58">
        <f>$Z$52+(-$Z$38*$Z$49*$Z$49/(2*$Z$39)+ $Z$53-$Z$52)/$Z$49*$Z$45+$Z$38/(2*$Z$39)*$Z$45*$Z$45+SUMPRODUCT($Z$58:$Z$82,$AB$58:$AB$82,AF$58:AF$82)</f>
        <v>1.5066613758298772</v>
      </c>
      <c r="W58">
        <f>$Z$52+(-$Z$38*$Z$49*$Z$49/(2*$Z$39)+ $Z$53-$Z$52)/$Z$49*$Z$44+$Z$38/(2*$Z$39)*$Z$44*$Z$44+SUMPRODUCT($Z$58:$Z$82,$AA$58:$AA$82,AF$58:AF$82)</f>
        <v>1.5305099950776273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-3.3753105641495997</v>
      </c>
      <c r="AA58">
        <f t="shared" ref="AA58:AA82" si="6">SIN(Y58*PI()*$Z$44/$Z$49)</f>
        <v>0.41678186049529042</v>
      </c>
      <c r="AB58">
        <f t="shared" ref="AB58:AB82" si="7">SIN(Y58*PI()*$Z$45/$Z$49)</f>
        <v>0.999863304992469</v>
      </c>
      <c r="AC58">
        <f t="shared" ref="AC58:AC82" si="8">SIN(Y58*PI()*$Z$46/$Z$49)</f>
        <v>0.63996854050331642</v>
      </c>
      <c r="AD58">
        <f t="shared" ref="AD58:AS73" si="9">EXP(-(($Y58*PI()/$Z$49)^2)*$Z$39*AD$56)</f>
        <v>1</v>
      </c>
      <c r="AE58">
        <f t="shared" si="9"/>
        <v>0.94148215493338361</v>
      </c>
      <c r="AF58">
        <f t="shared" si="9"/>
        <v>0.88638864773731252</v>
      </c>
      <c r="AG58">
        <f t="shared" si="9"/>
        <v>0.83451909387828416</v>
      </c>
      <c r="AH58">
        <f t="shared" si="9"/>
        <v>0.78568483483758156</v>
      </c>
      <c r="AI58">
        <f t="shared" si="9"/>
        <v>0.73970825113373961</v>
      </c>
      <c r="AJ58">
        <f t="shared" si="9"/>
        <v>0.69642211804743259</v>
      </c>
      <c r="AK58">
        <f t="shared" si="9"/>
        <v>0.65566899644256771</v>
      </c>
      <c r="AL58">
        <f t="shared" si="9"/>
        <v>0.61730065947041868</v>
      </c>
      <c r="AM58">
        <f t="shared" si="9"/>
        <v>0.58117755490973888</v>
      </c>
      <c r="AN58">
        <f t="shared" si="9"/>
        <v>0.54716829679533541</v>
      </c>
      <c r="AO58">
        <f t="shared" si="9"/>
        <v>0.51514918699172096</v>
      </c>
      <c r="AP58">
        <f t="shared" si="9"/>
        <v>0.48500376650567201</v>
      </c>
      <c r="AQ58">
        <f t="shared" si="9"/>
        <v>0.45662239124056736</v>
      </c>
      <c r="AR58">
        <f t="shared" si="9"/>
        <v>0.42990183274046573</v>
      </c>
      <c r="AS58">
        <f t="shared" si="9"/>
        <v>0.40474490375186828</v>
      </c>
      <c r="AT58">
        <f t="shared" ref="AT58:BI73" si="10">EXP(-(($Y58*PI()/$Z$49)^2)*$Z$39*AT$56)</f>
        <v>0.38106010418261366</v>
      </c>
      <c r="AU58">
        <f t="shared" si="10"/>
        <v>0.35876128791518719</v>
      </c>
      <c r="AV58">
        <f t="shared" si="10"/>
        <v>0.33776734996425045</v>
      </c>
      <c r="AW58">
        <f t="shared" si="10"/>
        <v>0.31800193320079789</v>
      </c>
      <c r="AX58">
        <f t="shared" si="10"/>
        <v>0.29939314490958813</v>
      </c>
      <c r="AY58">
        <f t="shared" si="10"/>
        <v>0.28187330283383549</v>
      </c>
      <c r="AZ58">
        <f t="shared" si="10"/>
        <v>0.2653786851462725</v>
      </c>
      <c r="BA58">
        <f t="shared" si="10"/>
        <v>0.24984929600331932</v>
      </c>
      <c r="BB58">
        <f t="shared" si="10"/>
        <v>0.23522865326937159</v>
      </c>
      <c r="BC58">
        <f t="shared" si="10"/>
        <v>0.22146357986287779</v>
      </c>
      <c r="BD58">
        <f t="shared" si="10"/>
        <v>0.20850400810681724</v>
      </c>
      <c r="BE58">
        <f t="shared" si="10"/>
        <v>0.19630280258056507</v>
      </c>
      <c r="BF58">
        <f t="shared" si="10"/>
        <v>0.1848155859942098</v>
      </c>
      <c r="BG58">
        <f t="shared" si="10"/>
        <v>0.17400057591529153</v>
      </c>
      <c r="BH58">
        <f t="shared" si="10"/>
        <v>0.16381843693530085</v>
      </c>
      <c r="BI58">
        <f t="shared" si="10"/>
        <v>0.15423213535847205</v>
      </c>
      <c r="BJ58">
        <f t="shared" ref="BI58:BU73" si="11">EXP(-(($Y58*PI()/$Z$49)^2)*$Z$39*BJ$56)</f>
        <v>0.14520680294712868</v>
      </c>
      <c r="BK58">
        <f t="shared" si="11"/>
        <v>0.13670961355180411</v>
      </c>
      <c r="BL58">
        <f t="shared" si="11"/>
        <v>0.12870966184626498</v>
      </c>
      <c r="BM58">
        <f t="shared" si="11"/>
        <v>0.12117784962040036</v>
      </c>
      <c r="BN58">
        <f t="shared" si="11"/>
        <v>0.11408678282570195</v>
      </c>
      <c r="BO58">
        <f t="shared" si="11"/>
        <v>0.10741067037732541</v>
      </c>
      <c r="BP58">
        <f t="shared" si="11"/>
        <v>0.10112522926333548</v>
      </c>
      <c r="BQ58">
        <f t="shared" si="11"/>
        <v>9.5207598627193385E-2</v>
      </c>
      <c r="BR58">
        <f t="shared" si="11"/>
        <v>8.963625531614465E-2</v>
      </c>
      <c r="BS58">
        <f t="shared" si="11"/>
        <v>8.4390934693072475E-2</v>
      </c>
      <c r="BT58">
        <f t="shared" si="11"/>
        <v>7.9452558936692799E-2</v>
      </c>
      <c r="BU58">
        <f t="shared" si="11"/>
        <v>7.4803166565071563E-2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2.8111809397301699</v>
      </c>
      <c r="S59">
        <f>$Z$52+(-$Z$38*$Z$49*$Z$49/(2*$Z$39)+ $Z$53-$Z$52)/$Z$49*$Z$45+$Z$38/(2*$Z$39)*$Z$45*$Z$45+SUMPRODUCT($Z$58:$Z$82,$AB$58:$AB$82,AG$58:AG$82)</f>
        <v>1.5495727368697465</v>
      </c>
      <c r="W59">
        <f>$Z$52+(-$Z$38*$Z$49*$Z$49/(2*$Z$39)+ $Z$53-$Z$52)/$Z$49*$Z$44+$Z$38/(2*$Z$39)*$Z$44*$Z$44+SUMPRODUCT($Z$58:$Z$82,$AA$58:$AA$82,AG$58:AG$82)</f>
        <v>1.5835671422243309</v>
      </c>
      <c r="Y59">
        <v>2</v>
      </c>
      <c r="Z59" s="3">
        <f t="shared" ref="Z59:Z82" si="12">-(2*(-(-1+(-1)^Y59)*$Z$49*$Z$49*$Z$38+Y59*Y59*PI()*PI()*($Z$52+((-1)^(1+Y59))*($Z$53-$Z$51)-$Z$51)*$Z$37+((-1)^Y59)*$Z$49*Y59*Y59*PI()*PI()*$Z$50*$Z$37))/(Y59*Y59*Y59*PI()*PI()*PI()*$Z$37)</f>
        <v>1.3262182005396586</v>
      </c>
      <c r="AA59">
        <f t="shared" si="6"/>
        <v>0.75771486976033475</v>
      </c>
      <c r="AB59">
        <f t="shared" si="7"/>
        <v>-3.3063369317308182E-2</v>
      </c>
      <c r="AC59">
        <f t="shared" si="8"/>
        <v>-0.98350507487238226</v>
      </c>
      <c r="AD59">
        <f t="shared" si="9"/>
        <v>1</v>
      </c>
      <c r="AE59">
        <f t="shared" si="9"/>
        <v>0.78568483540610257</v>
      </c>
      <c r="AF59">
        <f t="shared" si="9"/>
        <v>0.6173006596937578</v>
      </c>
      <c r="AG59">
        <f t="shared" si="9"/>
        <v>0.48500376650567184</v>
      </c>
      <c r="AH59">
        <f t="shared" si="9"/>
        <v>0.38106010445834859</v>
      </c>
      <c r="AI59">
        <f t="shared" si="9"/>
        <v>0.29939314501790848</v>
      </c>
      <c r="AJ59">
        <f t="shared" si="9"/>
        <v>0.23522865352468855</v>
      </c>
      <c r="AK59">
        <f t="shared" si="9"/>
        <v>0.18481558592734357</v>
      </c>
      <c r="AL59">
        <f t="shared" si="9"/>
        <v>0.14520680299966446</v>
      </c>
      <c r="AM59">
        <f t="shared" si="9"/>
        <v>0.11408678294953162</v>
      </c>
      <c r="AN59">
        <f t="shared" si="9"/>
        <v>8.9636255283714258E-2</v>
      </c>
      <c r="AO59">
        <f t="shared" si="9"/>
        <v>7.042584637708435E-2</v>
      </c>
      <c r="AP59">
        <f t="shared" si="9"/>
        <v>5.5332519439037907E-2</v>
      </c>
      <c r="AQ59">
        <f t="shared" si="9"/>
        <v>4.3473921428065353E-2</v>
      </c>
      <c r="AR59">
        <f t="shared" si="9"/>
        <v>3.4156800752235726E-2</v>
      </c>
      <c r="AS59">
        <f t="shared" si="9"/>
        <v>2.683648033818169E-2</v>
      </c>
      <c r="AT59">
        <f t="shared" si="10"/>
        <v>2.1085015637383332E-2</v>
      </c>
      <c r="AU59">
        <f t="shared" si="10"/>
        <v>1.6566177016618101E-2</v>
      </c>
      <c r="AV59">
        <f t="shared" si="10"/>
        <v>1.3015793987264261E-2</v>
      </c>
      <c r="AW59">
        <f t="shared" si="10"/>
        <v>1.0226312045360376E-2</v>
      </c>
      <c r="AX59">
        <f t="shared" si="10"/>
        <v>8.0346582496594668E-3</v>
      </c>
      <c r="AY59">
        <f t="shared" si="10"/>
        <v>6.3127091078850383E-3</v>
      </c>
      <c r="AZ59">
        <f t="shared" si="10"/>
        <v>4.9597998594621039E-3</v>
      </c>
      <c r="BA59">
        <f t="shared" si="10"/>
        <v>3.8968395136707102E-3</v>
      </c>
      <c r="BB59">
        <f t="shared" si="10"/>
        <v>3.0616876941789032E-3</v>
      </c>
      <c r="BC59">
        <f t="shared" si="10"/>
        <v>2.4055216129534227E-3</v>
      </c>
      <c r="BD59">
        <f t="shared" si="10"/>
        <v>1.8899818415984253E-3</v>
      </c>
      <c r="BE59">
        <f t="shared" si="10"/>
        <v>1.4849300635408338E-3</v>
      </c>
      <c r="BF59">
        <f t="shared" si="10"/>
        <v>1.166687042693209E-3</v>
      </c>
      <c r="BG59">
        <f t="shared" si="10"/>
        <v>9.1664831180256244E-4</v>
      </c>
      <c r="BH59">
        <f t="shared" si="10"/>
        <v>7.2019667381481112E-4</v>
      </c>
      <c r="BI59">
        <f t="shared" si="11"/>
        <v>5.6584761003957004E-4</v>
      </c>
      <c r="BJ59">
        <f t="shared" si="11"/>
        <v>4.4457788378530832E-4</v>
      </c>
      <c r="BK59">
        <f t="shared" si="11"/>
        <v>3.492980994250402E-4</v>
      </c>
      <c r="BL59">
        <f t="shared" si="11"/>
        <v>2.7443822213742407E-4</v>
      </c>
      <c r="BM59">
        <f t="shared" si="11"/>
        <v>2.156219481409952E-4</v>
      </c>
      <c r="BN59">
        <f t="shared" si="11"/>
        <v>1.6941089385441715E-4</v>
      </c>
      <c r="BO59">
        <f t="shared" si="11"/>
        <v>1.3310357140977096E-4</v>
      </c>
      <c r="BP59">
        <f t="shared" si="11"/>
        <v>1.0457745698967334E-4</v>
      </c>
      <c r="BQ59">
        <f t="shared" si="11"/>
        <v>8.2164921606484902E-5</v>
      </c>
      <c r="BR59">
        <f t="shared" si="11"/>
        <v>6.455573346909558E-5</v>
      </c>
      <c r="BS59">
        <f t="shared" si="11"/>
        <v>5.0720460531576472E-5</v>
      </c>
      <c r="BT59">
        <f t="shared" si="11"/>
        <v>3.9850296453788438E-5</v>
      </c>
      <c r="BU59">
        <f t="shared" si="11"/>
        <v>3.1309773882047618E-5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3.1385226061495306</v>
      </c>
      <c r="S60">
        <f>$Z$52+(-$Z$38*$Z$49*$Z$49/(2*$Z$39)+ $Z$53-$Z$52)/$Z$49*$Z$45+$Z$38/(2*$Z$39)*$Z$45*$Z$45+SUMPRODUCT($Z$58:$Z$82,$AB$58:$AB$82,AH$58:AH$82)</f>
        <v>1.6307324619872698</v>
      </c>
      <c r="W60">
        <f>$Z$52+(-$Z$38*$Z$49*$Z$49/(2*$Z$39)+ $Z$53-$Z$52)/$Z$49*$Z$44+$Z$38/(2*$Z$39)*$Z$44*$Z$44+SUMPRODUCT($Z$58:$Z$82,$AA$58:$AA$82,AH$58:AH$82)</f>
        <v>1.6187038542364482</v>
      </c>
      <c r="Y60">
        <v>3</v>
      </c>
      <c r="Z60" s="3">
        <f t="shared" si="12"/>
        <v>-1.1251035213832001</v>
      </c>
      <c r="AA60">
        <f t="shared" si="6"/>
        <v>0.96075367613684814</v>
      </c>
      <c r="AB60">
        <f t="shared" si="7"/>
        <v>-0.99876996914830485</v>
      </c>
      <c r="AC60">
        <f t="shared" si="8"/>
        <v>0.87148424362727728</v>
      </c>
      <c r="AD60">
        <f t="shared" si="9"/>
        <v>1</v>
      </c>
      <c r="AE60">
        <f t="shared" si="9"/>
        <v>0.58117755617135791</v>
      </c>
      <c r="AF60">
        <f t="shared" si="9"/>
        <v>0.33776735069747477</v>
      </c>
      <c r="AG60">
        <f t="shared" si="9"/>
        <v>0.19630280279363177</v>
      </c>
      <c r="AH60">
        <f t="shared" si="9"/>
        <v>0.1140867831971909</v>
      </c>
      <c r="AI60">
        <f t="shared" si="9"/>
        <v>6.6304677634093853E-2</v>
      </c>
      <c r="AJ60">
        <f t="shared" si="9"/>
        <v>3.8534790384635607E-2</v>
      </c>
      <c r="AK60">
        <f t="shared" si="9"/>
        <v>2.2395555303317924E-2</v>
      </c>
      <c r="AL60">
        <f t="shared" si="9"/>
        <v>1.301579405790085E-2</v>
      </c>
      <c r="AM60">
        <f t="shared" si="9"/>
        <v>7.5644873575690628E-3</v>
      </c>
      <c r="AN60">
        <f t="shared" si="9"/>
        <v>4.3963102761610936E-3</v>
      </c>
      <c r="AO60">
        <f t="shared" si="9"/>
        <v>2.5550368541506353E-3</v>
      </c>
      <c r="AP60">
        <f t="shared" si="9"/>
        <v>1.4849300699877996E-3</v>
      </c>
      <c r="AQ60">
        <f t="shared" si="9"/>
        <v>8.6300802916086823E-4</v>
      </c>
      <c r="AR60">
        <f t="shared" si="9"/>
        <v>5.0156089571079358E-4</v>
      </c>
      <c r="AS60">
        <f t="shared" si="9"/>
        <v>2.914959346911492E-4</v>
      </c>
      <c r="AT60">
        <f t="shared" si="10"/>
        <v>1.6941089495768678E-4</v>
      </c>
      <c r="AU60">
        <f t="shared" si="10"/>
        <v>9.8457809599713261E-5</v>
      </c>
      <c r="AV60">
        <f t="shared" si="10"/>
        <v>5.7221468423849358E-5</v>
      </c>
      <c r="AW60">
        <f t="shared" si="10"/>
        <v>3.3255833828833785E-5</v>
      </c>
      <c r="AX60">
        <f t="shared" si="10"/>
        <v>1.9327543981345442E-5</v>
      </c>
      <c r="AY60">
        <f t="shared" si="10"/>
        <v>1.1232734631568921E-5</v>
      </c>
      <c r="AZ60">
        <f t="shared" si="10"/>
        <v>6.5282133898393425E-6</v>
      </c>
      <c r="BA60">
        <f t="shared" si="10"/>
        <v>3.7940510546553036E-6</v>
      </c>
      <c r="BB60">
        <f t="shared" si="10"/>
        <v>2.2050172912140742E-6</v>
      </c>
      <c r="BC60">
        <f t="shared" si="10"/>
        <v>1.2815065856603803E-6</v>
      </c>
      <c r="BD60">
        <f t="shared" si="10"/>
        <v>7.4478285597097018E-7</v>
      </c>
      <c r="BE60">
        <f t="shared" si="10"/>
        <v>4.3285107447374425E-7</v>
      </c>
      <c r="BF60">
        <f t="shared" si="10"/>
        <v>2.5156333456362984E-7</v>
      </c>
      <c r="BG60">
        <f t="shared" si="10"/>
        <v>1.4620296209974713E-7</v>
      </c>
      <c r="BH60">
        <f t="shared" si="10"/>
        <v>8.496987911143098E-8</v>
      </c>
      <c r="BI60">
        <f t="shared" si="11"/>
        <v>4.9382587654952699E-8</v>
      </c>
      <c r="BJ60">
        <f t="shared" si="11"/>
        <v>2.8700051236911461E-8</v>
      </c>
      <c r="BK60">
        <f t="shared" si="11"/>
        <v>1.6679825422609988E-8</v>
      </c>
      <c r="BL60">
        <f t="shared" si="11"/>
        <v>9.6939403658693912E-9</v>
      </c>
      <c r="BM60">
        <f t="shared" si="11"/>
        <v>5.6339004981265649E-9</v>
      </c>
      <c r="BN60">
        <f t="shared" si="11"/>
        <v>3.2742964805668179E-9</v>
      </c>
      <c r="BO60">
        <f t="shared" si="11"/>
        <v>1.9029476639344877E-9</v>
      </c>
      <c r="BP60">
        <f t="shared" si="11"/>
        <v>1.1059504584426841E-9</v>
      </c>
      <c r="BQ60">
        <f t="shared" si="11"/>
        <v>6.4275357631258899E-10</v>
      </c>
      <c r="BR60">
        <f t="shared" si="11"/>
        <v>3.7355395999993442E-10</v>
      </c>
      <c r="BS60">
        <f t="shared" si="11"/>
        <v>2.1710117474320035E-10</v>
      </c>
      <c r="BT60">
        <f t="shared" si="11"/>
        <v>1.2617432853579185E-10</v>
      </c>
      <c r="BU60">
        <f t="shared" si="11"/>
        <v>7.3329689342647163E-11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3.3938171743180998</v>
      </c>
      <c r="S61">
        <f>$Z$52+(-$Z$38*$Z$49*$Z$49/(2*$Z$39)+ $Z$53-$Z$52)/$Z$49*$Z$45+$Z$38/(2*$Z$39)*$Z$45*$Z$45+SUMPRODUCT($Z$58:$Z$82,$AB$58:$AB$82,AI$58:AI$82)</f>
        <v>1.7364750568804164</v>
      </c>
      <c r="W61">
        <f>$Z$52+(-$Z$38*$Z$49*$Z$49/(2*$Z$39)+ $Z$53-$Z$52)/$Z$49*$Z$44+$Z$38/(2*$Z$39)*$Z$44*$Z$44+SUMPRODUCT($Z$58:$Z$82,$AA$58:$AA$82,AI$58:AI$82)</f>
        <v>1.6454307653023426</v>
      </c>
      <c r="Y61">
        <v>4</v>
      </c>
      <c r="Z61" s="3">
        <f t="shared" si="12"/>
        <v>0.66310910026982928</v>
      </c>
      <c r="AA61">
        <f t="shared" si="6"/>
        <v>0.98894787060146849</v>
      </c>
      <c r="AB61">
        <f t="shared" si="7"/>
        <v>6.6090584325699392E-2</v>
      </c>
      <c r="AC61">
        <f t="shared" si="8"/>
        <v>-0.35579384692251709</v>
      </c>
      <c r="AD61">
        <f t="shared" si="9"/>
        <v>1</v>
      </c>
      <c r="AE61">
        <f t="shared" si="9"/>
        <v>0.38106010556128789</v>
      </c>
      <c r="AF61">
        <f t="shared" si="9"/>
        <v>0.14520680320980753</v>
      </c>
      <c r="AG61">
        <f t="shared" si="9"/>
        <v>5.5332519439037831E-2</v>
      </c>
      <c r="AH61">
        <f t="shared" si="9"/>
        <v>2.1085015698411771E-2</v>
      </c>
      <c r="AI61">
        <f t="shared" si="9"/>
        <v>8.0346582612872142E-3</v>
      </c>
      <c r="AJ61">
        <f t="shared" si="9"/>
        <v>3.0616877074715158E-3</v>
      </c>
      <c r="AK61">
        <f t="shared" si="9"/>
        <v>1.166687041004781E-3</v>
      </c>
      <c r="AL61">
        <f t="shared" si="9"/>
        <v>4.4457788442870089E-4</v>
      </c>
      <c r="AM61">
        <f t="shared" si="9"/>
        <v>1.6941089458993074E-4</v>
      </c>
      <c r="AN61">
        <f t="shared" si="9"/>
        <v>6.4555733375670543E-5</v>
      </c>
      <c r="AO61">
        <f t="shared" si="9"/>
        <v>2.4599614432317416E-5</v>
      </c>
      <c r="AP61">
        <f t="shared" si="9"/>
        <v>9.3739316180821354E-6</v>
      </c>
      <c r="AQ61">
        <f t="shared" si="9"/>
        <v>3.5720313719106348E-6</v>
      </c>
      <c r="AR61">
        <f t="shared" si="9"/>
        <v>1.3611586437690373E-6</v>
      </c>
      <c r="AS61">
        <f t="shared" si="9"/>
        <v>5.1868325347774133E-7</v>
      </c>
      <c r="AT61">
        <f t="shared" si="10"/>
        <v>1.9764949532309828E-7</v>
      </c>
      <c r="AU61">
        <f t="shared" si="10"/>
        <v>7.5316337115964795E-8</v>
      </c>
      <c r="AV61">
        <f t="shared" si="10"/>
        <v>2.8700050707344878E-8</v>
      </c>
      <c r="AW61">
        <f t="shared" si="10"/>
        <v>1.0936444732007658E-8</v>
      </c>
      <c r="AX61">
        <f t="shared" si="10"/>
        <v>4.1674426875462349E-9</v>
      </c>
      <c r="AY61">
        <f t="shared" si="10"/>
        <v>1.588046113665527E-9</v>
      </c>
      <c r="AZ61">
        <f t="shared" si="10"/>
        <v>6.0514104072777689E-10</v>
      </c>
      <c r="BA61">
        <f t="shared" si="10"/>
        <v>2.3059510351972821E-10</v>
      </c>
      <c r="BB61">
        <f t="shared" si="10"/>
        <v>8.7870592454486292E-11</v>
      </c>
      <c r="BC61">
        <f t="shared" si="10"/>
        <v>3.3483978399429316E-11</v>
      </c>
      <c r="BD61">
        <f t="shared" si="10"/>
        <v>1.2759408048052308E-11</v>
      </c>
      <c r="BE61">
        <f t="shared" si="10"/>
        <v>4.862101265107636E-12</v>
      </c>
      <c r="BF61">
        <f t="shared" si="10"/>
        <v>1.8527528856827462E-12</v>
      </c>
      <c r="BG61">
        <f t="shared" si="10"/>
        <v>7.0601019384947044E-13</v>
      </c>
      <c r="BH61">
        <f t="shared" si="10"/>
        <v>2.6903231276613879E-13</v>
      </c>
      <c r="BI61">
        <f t="shared" si="11"/>
        <v>1.0251748506277404E-13</v>
      </c>
      <c r="BJ61">
        <f t="shared" si="11"/>
        <v>3.9065322775334706E-14</v>
      </c>
      <c r="BK61">
        <f t="shared" si="11"/>
        <v>1.4886235675861689E-14</v>
      </c>
      <c r="BL61">
        <f t="shared" si="11"/>
        <v>5.672550735077217E-15</v>
      </c>
      <c r="BM61">
        <f t="shared" si="11"/>
        <v>2.1615827318584883E-15</v>
      </c>
      <c r="BN61">
        <f t="shared" si="11"/>
        <v>8.2369292490871562E-16</v>
      </c>
      <c r="BO61">
        <f t="shared" si="11"/>
        <v>3.1387652381758859E-16</v>
      </c>
      <c r="BP61">
        <f t="shared" si="11"/>
        <v>1.1960581852964834E-16</v>
      </c>
      <c r="BQ61">
        <f t="shared" si="11"/>
        <v>4.5577004779309459E-17</v>
      </c>
      <c r="BR61">
        <f t="shared" si="11"/>
        <v>1.7367578855594348E-17</v>
      </c>
      <c r="BS61">
        <f t="shared" si="11"/>
        <v>6.6180912788138012E-18</v>
      </c>
      <c r="BT61">
        <f t="shared" si="11"/>
        <v>2.521890502924262E-18</v>
      </c>
      <c r="BU61">
        <f t="shared" si="11"/>
        <v>9.6099189463619705E-19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3.5993160614614794</v>
      </c>
      <c r="S62">
        <f>$Z$52+(-$Z$38*$Z$49*$Z$49/(2*$Z$39)+ $Z$53-$Z$52)/$Z$49*$Z$45+$Z$38/(2*$Z$39)*$Z$45*$Z$45+SUMPRODUCT($Z$58:$Z$82,$AB$58:$AB$82,AJ$58:AJ$82)</f>
        <v>1.8542288868985999</v>
      </c>
      <c r="W62">
        <f>$Z$52+(-$Z$38*$Z$49*$Z$49/(2*$Z$39)+ $Z$53-$Z$52)/$Z$49*$Z$44+$Z$38/(2*$Z$39)*$Z$44*$Z$44+SUMPRODUCT($Z$58:$Z$82,$AA$58:$AA$82,AJ$58:AJ$82)</f>
        <v>1.668832720912079</v>
      </c>
      <c r="Y62">
        <v>5</v>
      </c>
      <c r="Z62" s="3">
        <f t="shared" si="12"/>
        <v>-0.67506211282992012</v>
      </c>
      <c r="AA62">
        <f t="shared" si="6"/>
        <v>0.83716647826252866</v>
      </c>
      <c r="AB62">
        <f t="shared" si="7"/>
        <v>0.99658449300666996</v>
      </c>
      <c r="AC62">
        <f t="shared" si="8"/>
        <v>-0.32469946920468484</v>
      </c>
      <c r="AD62">
        <f t="shared" si="9"/>
        <v>1</v>
      </c>
      <c r="AE62">
        <f t="shared" si="9"/>
        <v>0.2214635809045091</v>
      </c>
      <c r="AF62">
        <f t="shared" si="9"/>
        <v>4.9046117223426305E-2</v>
      </c>
      <c r="AG62">
        <f t="shared" si="9"/>
        <v>1.0861928651516257E-2</v>
      </c>
      <c r="AH62">
        <f t="shared" si="9"/>
        <v>2.4055216146940746E-3</v>
      </c>
      <c r="AI62">
        <f t="shared" si="9"/>
        <v>5.3273542591475941E-4</v>
      </c>
      <c r="AJ62">
        <f t="shared" si="9"/>
        <v>1.1798149403063082E-4</v>
      </c>
      <c r="AK62">
        <f t="shared" si="9"/>
        <v>2.612860414848701E-5</v>
      </c>
      <c r="AL62">
        <f t="shared" si="9"/>
        <v>5.7865341864212419E-6</v>
      </c>
      <c r="AM62">
        <f t="shared" si="9"/>
        <v>1.281506570360003E-6</v>
      </c>
      <c r="AN62">
        <f t="shared" si="9"/>
        <v>2.838070340245776E-7</v>
      </c>
      <c r="AO62">
        <f t="shared" si="9"/>
        <v>6.2852921472467201E-8</v>
      </c>
      <c r="AP62">
        <f t="shared" si="9"/>
        <v>1.3919632933699626E-8</v>
      </c>
      <c r="AQ62">
        <f t="shared" si="9"/>
        <v>3.0826917543734143E-9</v>
      </c>
      <c r="AR62">
        <f t="shared" si="9"/>
        <v>6.8270394857329278E-10</v>
      </c>
      <c r="AS62">
        <f t="shared" si="9"/>
        <v>1.5119405978114126E-10</v>
      </c>
      <c r="AT62">
        <f t="shared" si="10"/>
        <v>3.34839778906215E-11</v>
      </c>
      <c r="AU62">
        <f t="shared" si="10"/>
        <v>7.4154815795115306E-12</v>
      </c>
      <c r="AV62">
        <f t="shared" si="10"/>
        <v>1.6422590453132249E-12</v>
      </c>
      <c r="AW62">
        <f t="shared" si="10"/>
        <v>3.6370058868587518E-13</v>
      </c>
      <c r="AX62">
        <f t="shared" si="10"/>
        <v>8.0546431833287318E-14</v>
      </c>
      <c r="AY62">
        <f t="shared" si="10"/>
        <v>1.7838100577499454E-14</v>
      </c>
      <c r="AZ62">
        <f t="shared" si="10"/>
        <v>3.9504898448204514E-15</v>
      </c>
      <c r="BA62">
        <f t="shared" si="10"/>
        <v>8.7488959570738467E-16</v>
      </c>
      <c r="BB62">
        <f t="shared" si="10"/>
        <v>1.937561757513693E-16</v>
      </c>
      <c r="BC62">
        <f t="shared" si="10"/>
        <v>4.2909938832979116E-17</v>
      </c>
      <c r="BD62">
        <f t="shared" si="10"/>
        <v>9.5029883665274816E-18</v>
      </c>
      <c r="BE62">
        <f t="shared" si="10"/>
        <v>2.1045657568020249E-18</v>
      </c>
      <c r="BF62">
        <f t="shared" si="10"/>
        <v>4.6608469404474755E-19</v>
      </c>
      <c r="BG62">
        <f t="shared" si="10"/>
        <v>1.0322078161341089E-19</v>
      </c>
      <c r="BH62">
        <f t="shared" si="10"/>
        <v>2.285964309280783E-20</v>
      </c>
      <c r="BI62">
        <f t="shared" si="11"/>
        <v>5.062578692277814E-21</v>
      </c>
      <c r="BJ62">
        <f t="shared" si="11"/>
        <v>1.1211767652386063E-21</v>
      </c>
      <c r="BK62">
        <f t="shared" si="11"/>
        <v>2.4829981227320593E-22</v>
      </c>
      <c r="BL62">
        <f t="shared" si="11"/>
        <v>5.4989368548208294E-23</v>
      </c>
      <c r="BM62">
        <f t="shared" si="11"/>
        <v>1.2178142029759576E-23</v>
      </c>
      <c r="BN62">
        <f t="shared" si="11"/>
        <v>2.6970148450964339E-24</v>
      </c>
      <c r="BO62">
        <f t="shared" si="11"/>
        <v>5.9729059776256841E-25</v>
      </c>
      <c r="BP62">
        <f t="shared" si="11"/>
        <v>1.3227810983527942E-25</v>
      </c>
      <c r="BQ62">
        <f t="shared" si="11"/>
        <v>2.929478281951774E-26</v>
      </c>
      <c r="BR62">
        <f t="shared" si="11"/>
        <v>6.4877278571185363E-27</v>
      </c>
      <c r="BS62">
        <f t="shared" si="11"/>
        <v>1.4367953911882411E-27</v>
      </c>
      <c r="BT62">
        <f t="shared" si="11"/>
        <v>3.1819784084726481E-28</v>
      </c>
      <c r="BU62">
        <f t="shared" si="11"/>
        <v>7.0469237094475754E-29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3.769353363296537</v>
      </c>
      <c r="S63">
        <f>$Z$52+(-$Z$38*$Z$49*$Z$49/(2*$Z$39)+ $Z$53-$Z$52)/$Z$49*$Z$45+$Z$38/(2*$Z$39)*$Z$45*$Z$45+SUMPRODUCT($Z$58:$Z$82,$AB$58:$AB$82,AK$58:AK$82)</f>
        <v>1.9758179478017497</v>
      </c>
      <c r="W63">
        <f>$Z$52+(-$Z$38*$Z$49*$Z$49/(2*$Z$39)+ $Z$53-$Z$52)/$Z$49*$Z$44+$Z$38/(2*$Z$39)*$Z$44*$Z$44+SUMPRODUCT($Z$58:$Z$82,$AA$58:$AA$82,AK$58:AK$82)</f>
        <v>1.6917574746136661</v>
      </c>
      <c r="Y63">
        <v>6</v>
      </c>
      <c r="Z63" s="3">
        <f t="shared" si="12"/>
        <v>0.44207273351321957</v>
      </c>
      <c r="AA63">
        <f t="shared" si="6"/>
        <v>0.53303172872799409</v>
      </c>
      <c r="AB63">
        <f t="shared" si="7"/>
        <v>-9.9045530250462616E-2</v>
      </c>
      <c r="AC63">
        <f t="shared" si="8"/>
        <v>0.85479271258553902</v>
      </c>
      <c r="AD63">
        <f t="shared" si="9"/>
        <v>1</v>
      </c>
      <c r="AE63">
        <f t="shared" si="9"/>
        <v>0.11408678394016901</v>
      </c>
      <c r="AF63">
        <f t="shared" si="9"/>
        <v>1.3015794100282842E-2</v>
      </c>
      <c r="AG63">
        <f t="shared" si="9"/>
        <v>1.4849300699877957E-3</v>
      </c>
      <c r="AH63">
        <f t="shared" si="9"/>
        <v>1.694108960609576E-4</v>
      </c>
      <c r="AI63">
        <f t="shared" si="9"/>
        <v>1.9327544044279736E-5</v>
      </c>
      <c r="AJ63">
        <f t="shared" si="9"/>
        <v>2.205017312753987E-6</v>
      </c>
      <c r="AK63">
        <f t="shared" si="9"/>
        <v>2.5156333374449006E-7</v>
      </c>
      <c r="AL63">
        <f t="shared" si="9"/>
        <v>2.8700051330364487E-8</v>
      </c>
      <c r="AM63">
        <f t="shared" si="9"/>
        <v>3.2742965125520819E-9</v>
      </c>
      <c r="AN63">
        <f t="shared" si="9"/>
        <v>3.7355395878356911E-10</v>
      </c>
      <c r="AO63">
        <f t="shared" si="9"/>
        <v>4.2617569230651497E-11</v>
      </c>
      <c r="AP63">
        <f t="shared" si="9"/>
        <v>4.8621013495447449E-12</v>
      </c>
      <c r="AQ63">
        <f t="shared" si="9"/>
        <v>5.5470150616070388E-13</v>
      </c>
      <c r="AR63">
        <f t="shared" si="9"/>
        <v>6.3284110060381119E-14</v>
      </c>
      <c r="AS63">
        <f t="shared" si="9"/>
        <v>7.2198804972672651E-15</v>
      </c>
      <c r="AT63">
        <f t="shared" si="10"/>
        <v>8.2369294636555041E-16</v>
      </c>
      <c r="AU63">
        <f t="shared" si="10"/>
        <v>9.3972477981077171E-17</v>
      </c>
      <c r="AV63">
        <f t="shared" si="10"/>
        <v>1.0721017233194004E-17</v>
      </c>
      <c r="AW63">
        <f t="shared" si="10"/>
        <v>1.2231264722878931E-18</v>
      </c>
      <c r="AX63">
        <f t="shared" si="10"/>
        <v>1.3954255830536713E-19</v>
      </c>
      <c r="AY63">
        <f t="shared" si="10"/>
        <v>1.5919960870427095E-20</v>
      </c>
      <c r="AZ63">
        <f t="shared" si="10"/>
        <v>1.8162572780983817E-21</v>
      </c>
      <c r="BA63">
        <f t="shared" si="10"/>
        <v>2.0721094087066578E-22</v>
      </c>
      <c r="BB63">
        <f t="shared" si="10"/>
        <v>2.3640028609526376E-23</v>
      </c>
      <c r="BC63">
        <f t="shared" si="10"/>
        <v>2.6970150470824853E-24</v>
      </c>
      <c r="BD63">
        <f t="shared" si="10"/>
        <v>3.076937569293139E-25</v>
      </c>
      <c r="BE63">
        <f t="shared" si="10"/>
        <v>3.5103789337657399E-26</v>
      </c>
      <c r="BF63">
        <f t="shared" si="10"/>
        <v>4.0048787426223215E-27</v>
      </c>
      <c r="BG63">
        <f t="shared" si="10"/>
        <v>4.5690371201185267E-28</v>
      </c>
      <c r="BH63">
        <f t="shared" si="10"/>
        <v>5.2126672358004296E-29</v>
      </c>
      <c r="BI63">
        <f t="shared" si="11"/>
        <v>5.9469648715748257E-30</v>
      </c>
      <c r="BJ63">
        <f t="shared" si="11"/>
        <v>6.7847006105544212E-31</v>
      </c>
      <c r="BK63">
        <f t="shared" si="11"/>
        <v>7.7404463232802554E-32</v>
      </c>
      <c r="BL63">
        <f t="shared" si="11"/>
        <v>8.8308269629624818E-33</v>
      </c>
      <c r="BM63">
        <f t="shared" si="11"/>
        <v>1.0074805952476862E-33</v>
      </c>
      <c r="BN63">
        <f t="shared" si="11"/>
        <v>1.1494021500565377E-34</v>
      </c>
      <c r="BO63">
        <f t="shared" si="11"/>
        <v>1.3113160500162047E-35</v>
      </c>
      <c r="BP63">
        <f t="shared" si="11"/>
        <v>1.4960382308124993E-36</v>
      </c>
      <c r="BQ63">
        <f t="shared" si="11"/>
        <v>1.7067818151275605E-37</v>
      </c>
      <c r="BR63">
        <f t="shared" si="11"/>
        <v>1.9472126339266913E-38</v>
      </c>
      <c r="BS63">
        <f t="shared" si="11"/>
        <v>2.2215121547848008E-39</v>
      </c>
      <c r="BT63">
        <f t="shared" si="11"/>
        <v>2.5344516401912765E-40</v>
      </c>
      <c r="BU63">
        <f t="shared" si="11"/>
        <v>2.8914745927778537E-41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3.9132587087787902</v>
      </c>
      <c r="S64">
        <f>$Z$52+(-$Z$38*$Z$49*$Z$49/(2*$Z$39)+ $Z$53-$Z$52)/$Z$49*$Z$45+$Z$38/(2*$Z$39)*$Z$45*$Z$45+SUMPRODUCT($Z$58:$Z$82,$AB$58:$AB$82,AL$58:AL$82)</f>
        <v>2.0964839396068524</v>
      </c>
      <c r="W64">
        <f>$Z$52+(-$Z$38*$Z$49*$Z$49/(2*$Z$39)+ $Z$53-$Z$52)/$Z$49*$Z$44+$Z$38/(2*$Z$39)*$Z$44*$Z$44+SUMPRODUCT($Z$58:$Z$82,$AA$58:$AA$82,AL$58:AL$82)</f>
        <v>1.7156070804039878</v>
      </c>
      <c r="Y64">
        <v>7</v>
      </c>
      <c r="Z64" s="3">
        <f t="shared" si="12"/>
        <v>-0.48218722344994275</v>
      </c>
      <c r="AA64">
        <f t="shared" si="6"/>
        <v>0.13189217134206896</v>
      </c>
      <c r="AB64">
        <f t="shared" si="7"/>
        <v>-0.99330926635363803</v>
      </c>
      <c r="AC64">
        <f t="shared" si="8"/>
        <v>-0.98894787060146816</v>
      </c>
      <c r="AD64">
        <f t="shared" si="9"/>
        <v>1</v>
      </c>
      <c r="AE64">
        <f t="shared" si="9"/>
        <v>5.2094580242488357E-2</v>
      </c>
      <c r="AF64">
        <f t="shared" si="9"/>
        <v>2.7138452425295116E-3</v>
      </c>
      <c r="AG64">
        <f t="shared" si="9"/>
        <v>1.413766262462982E-4</v>
      </c>
      <c r="AH64">
        <f t="shared" si="9"/>
        <v>7.3649560004000632E-6</v>
      </c>
      <c r="AI64">
        <f t="shared" si="9"/>
        <v>3.8367428454338955E-7</v>
      </c>
      <c r="AJ64">
        <f t="shared" si="9"/>
        <v>1.9987350448785777E-8</v>
      </c>
      <c r="AK64">
        <f t="shared" si="9"/>
        <v>1.0412326317889744E-9</v>
      </c>
      <c r="AL64">
        <f t="shared" si="9"/>
        <v>5.4242575926206557E-11</v>
      </c>
      <c r="AM64">
        <f t="shared" si="9"/>
        <v>2.8257441740517671E-12</v>
      </c>
      <c r="AN64">
        <f t="shared" si="9"/>
        <v>1.4720595661987926E-13</v>
      </c>
      <c r="AO64">
        <f t="shared" si="9"/>
        <v>7.6686323833557832E-15</v>
      </c>
      <c r="AP64">
        <f t="shared" si="9"/>
        <v>3.9949417796257127E-16</v>
      </c>
      <c r="AQ64">
        <f t="shared" si="9"/>
        <v>2.0811481510277455E-17</v>
      </c>
      <c r="AR64">
        <f t="shared" si="9"/>
        <v>1.0841653742819495E-18</v>
      </c>
      <c r="AS64">
        <f t="shared" si="9"/>
        <v>5.6479139085386575E-20</v>
      </c>
      <c r="AT64">
        <f t="shared" si="10"/>
        <v>2.9422570431102414E-21</v>
      </c>
      <c r="AU64">
        <f t="shared" si="10"/>
        <v>1.5327564290903718E-22</v>
      </c>
      <c r="AV64">
        <f t="shared" si="10"/>
        <v>7.9848297125182008E-24</v>
      </c>
      <c r="AW64">
        <f t="shared" si="10"/>
        <v>4.1596639642730235E-25</v>
      </c>
      <c r="AX64">
        <f t="shared" si="10"/>
        <v>2.1669593280212015E-26</v>
      </c>
      <c r="AY64">
        <f t="shared" si="10"/>
        <v>1.1288682859070222E-27</v>
      </c>
      <c r="AZ64">
        <f t="shared" si="10"/>
        <v>5.8807925758721821E-29</v>
      </c>
      <c r="BA64">
        <f t="shared" si="10"/>
        <v>3.0635739900858292E-30</v>
      </c>
      <c r="BB64">
        <f t="shared" si="10"/>
        <v>1.5959558973797524E-31</v>
      </c>
      <c r="BC64">
        <f t="shared" si="10"/>
        <v>8.3140661403109255E-33</v>
      </c>
      <c r="BD64">
        <f t="shared" si="10"/>
        <v>4.3311775497424165E-34</v>
      </c>
      <c r="BE64">
        <f t="shared" si="10"/>
        <v>2.256308604094343E-35</v>
      </c>
      <c r="BF64">
        <f t="shared" si="10"/>
        <v>1.1754146213057325E-36</v>
      </c>
      <c r="BG64">
        <f t="shared" si="10"/>
        <v>6.1232726965629553E-38</v>
      </c>
      <c r="BH64">
        <f t="shared" si="10"/>
        <v>3.1898929821735045E-39</v>
      </c>
      <c r="BI64">
        <f t="shared" si="11"/>
        <v>1.6617615360077584E-40</v>
      </c>
      <c r="BJ64">
        <f t="shared" si="11"/>
        <v>8.6568763542613739E-42</v>
      </c>
      <c r="BK64">
        <f t="shared" si="11"/>
        <v>4.5097630790643632E-43</v>
      </c>
      <c r="BL64">
        <f t="shared" si="11"/>
        <v>2.3493423958664158E-44</v>
      </c>
      <c r="BM64">
        <f t="shared" si="11"/>
        <v>1.2238799727968355E-45</v>
      </c>
      <c r="BN64">
        <f t="shared" si="11"/>
        <v>6.3757508928823289E-47</v>
      </c>
      <c r="BO64">
        <f t="shared" si="11"/>
        <v>3.3214210182499139E-48</v>
      </c>
      <c r="BP64">
        <f t="shared" si="11"/>
        <v>1.7302802148442659E-49</v>
      </c>
      <c r="BQ64">
        <f t="shared" si="11"/>
        <v>9.013821510225334E-51</v>
      </c>
      <c r="BR64">
        <f t="shared" si="11"/>
        <v>4.6957129790371391E-52</v>
      </c>
      <c r="BS64">
        <f t="shared" si="11"/>
        <v>2.4462117923540402E-53</v>
      </c>
      <c r="BT64">
        <f t="shared" si="11"/>
        <v>1.2743436747019612E-54</v>
      </c>
      <c r="BU64">
        <f t="shared" si="11"/>
        <v>6.6386405879722981E-56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4.0372881019963325</v>
      </c>
      <c r="S65">
        <f>$Z$52+(-$Z$38*$Z$49*$Z$49/(2*$Z$39)+ $Z$53-$Z$52)/$Z$49*$Z$45+$Z$38/(2*$Z$39)*$Z$45*$Z$45+SUMPRODUCT($Z$58:$Z$82,$AB$58:$AB$82,AM$58:AM$82)</f>
        <v>2.2136237909371204</v>
      </c>
      <c r="W65">
        <f>$Z$52+(-$Z$38*$Z$49*$Z$49/(2*$Z$39)+ $Z$53-$Z$52)/$Z$49*$Z$44+$Z$38/(2*$Z$39)*$Z$44*$Z$44+SUMPRODUCT($Z$58:$Z$82,$AA$58:$AA$82,AM$58:AM$82)</f>
        <v>1.7408662218056994</v>
      </c>
      <c r="Y65">
        <v>8</v>
      </c>
      <c r="Z65" s="3">
        <f t="shared" si="12"/>
        <v>0.33155455013491464</v>
      </c>
      <c r="AA65">
        <f t="shared" si="6"/>
        <v>-0.29325003738446503</v>
      </c>
      <c r="AB65">
        <f t="shared" si="7"/>
        <v>0.13189217134206879</v>
      </c>
      <c r="AC65">
        <f t="shared" si="8"/>
        <v>0.66502457211384924</v>
      </c>
      <c r="AD65">
        <f t="shared" si="9"/>
        <v>1</v>
      </c>
      <c r="AE65">
        <f t="shared" si="9"/>
        <v>2.1085015942525421E-2</v>
      </c>
      <c r="AF65">
        <f t="shared" si="9"/>
        <v>4.4457788700227082E-4</v>
      </c>
      <c r="AG65">
        <f t="shared" si="9"/>
        <v>9.3739316180820863E-6</v>
      </c>
      <c r="AH65">
        <f t="shared" si="9"/>
        <v>1.9764949761140389E-7</v>
      </c>
      <c r="AI65">
        <f t="shared" si="9"/>
        <v>4.1674427116707077E-9</v>
      </c>
      <c r="AJ65">
        <f t="shared" si="9"/>
        <v>8.7870593980480899E-11</v>
      </c>
      <c r="AK65">
        <f t="shared" si="9"/>
        <v>1.8527528749575389E-12</v>
      </c>
      <c r="AL65">
        <f t="shared" si="9"/>
        <v>3.9065323001475858E-14</v>
      </c>
      <c r="AM65">
        <f t="shared" si="9"/>
        <v>8.2369293921328188E-16</v>
      </c>
      <c r="AN65">
        <f t="shared" si="9"/>
        <v>1.7367578755056929E-17</v>
      </c>
      <c r="AO65">
        <f t="shared" si="9"/>
        <v>3.6619566645412456E-19</v>
      </c>
      <c r="AP65">
        <f t="shared" si="9"/>
        <v>7.7212412864823624E-21</v>
      </c>
      <c r="AQ65">
        <f t="shared" si="9"/>
        <v>1.6280249562155916E-22</v>
      </c>
      <c r="AR65">
        <f t="shared" si="9"/>
        <v>3.4326931361789413E-24</v>
      </c>
      <c r="AS65">
        <f t="shared" si="9"/>
        <v>7.2378387826197941E-26</v>
      </c>
      <c r="AT65">
        <f t="shared" si="10"/>
        <v>1.5260994612096064E-27</v>
      </c>
      <c r="AU65">
        <f t="shared" si="10"/>
        <v>3.217783072440142E-29</v>
      </c>
      <c r="AV65">
        <f t="shared" si="10"/>
        <v>6.7847001097956471E-31</v>
      </c>
      <c r="AW65">
        <f t="shared" si="10"/>
        <v>1.4305552985512639E-32</v>
      </c>
      <c r="AX65">
        <f t="shared" si="10"/>
        <v>3.016327848287559E-34</v>
      </c>
      <c r="AY65">
        <f t="shared" si="10"/>
        <v>6.3599314878417626E-36</v>
      </c>
      <c r="AZ65">
        <f t="shared" si="10"/>
        <v>1.3409927544504573E-37</v>
      </c>
      <c r="BA65">
        <f t="shared" si="10"/>
        <v>2.8274850987564304E-39</v>
      </c>
      <c r="BB65">
        <f t="shared" si="10"/>
        <v>5.9617562862715842E-41</v>
      </c>
      <c r="BC65">
        <f t="shared" si="10"/>
        <v>1.2570374380562151E-42</v>
      </c>
      <c r="BD65">
        <f t="shared" si="10"/>
        <v>2.6504651966888899E-44</v>
      </c>
      <c r="BE65">
        <f t="shared" si="10"/>
        <v>5.5885095751180936E-46</v>
      </c>
      <c r="BF65">
        <f t="shared" si="10"/>
        <v>1.1783382985708077E-47</v>
      </c>
      <c r="BG65">
        <f t="shared" si="10"/>
        <v>2.4845279509868183E-49</v>
      </c>
      <c r="BH65">
        <f t="shared" si="10"/>
        <v>5.2386306604154075E-51</v>
      </c>
      <c r="BI65">
        <f t="shared" si="11"/>
        <v>1.1045662633769962E-52</v>
      </c>
      <c r="BJ65">
        <f t="shared" si="11"/>
        <v>2.3289795115764078E-54</v>
      </c>
      <c r="BK65">
        <f t="shared" si="11"/>
        <v>4.9106565583122318E-56</v>
      </c>
      <c r="BL65">
        <f t="shared" si="11"/>
        <v>1.0354128620536428E-57</v>
      </c>
      <c r="BM65">
        <f t="shared" si="11"/>
        <v>2.183169468143119E-59</v>
      </c>
      <c r="BN65">
        <f t="shared" si="11"/>
        <v>4.6032158777505265E-61</v>
      </c>
      <c r="BO65">
        <f t="shared" si="11"/>
        <v>9.7058893653735253E-63</v>
      </c>
      <c r="BP65">
        <f t="shared" si="11"/>
        <v>2.0464881305058269E-64</v>
      </c>
      <c r="BQ65">
        <f t="shared" si="11"/>
        <v>4.3150230861303217E-66</v>
      </c>
      <c r="BR65">
        <f t="shared" si="11"/>
        <v>9.0982343203681711E-68</v>
      </c>
      <c r="BS65">
        <f t="shared" si="11"/>
        <v>1.9183639792578302E-69</v>
      </c>
      <c r="BT65">
        <f t="shared" si="11"/>
        <v>4.0448731339831228E-71</v>
      </c>
      <c r="BU65">
        <f t="shared" si="11"/>
        <v>8.528622636441893E-73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4.145774054177263</v>
      </c>
      <c r="S66">
        <f>$Z$52+(-$Z$38*$Z$49*$Z$49/(2*$Z$39)+ $Z$53-$Z$52)/$Z$49*$Z$45+$Z$38/(2*$Z$39)*$Z$45*$Z$45+SUMPRODUCT($Z$58:$Z$82,$AB$58:$AB$82,AN$58:AN$82)</f>
        <v>2.3259079780877592</v>
      </c>
      <c r="W66">
        <f>$Z$52+(-$Z$38*$Z$49*$Z$49/(2*$Z$39)+ $Z$53-$Z$52)/$Z$49*$Z$44+$Z$38/(2*$Z$39)*$Z$44*$Z$44+SUMPRODUCT($Z$58:$Z$82,$AA$58:$AA$82,AN$58:AN$82)</f>
        <v>1.7674955798611389</v>
      </c>
      <c r="Y66">
        <v>9</v>
      </c>
      <c r="Z66" s="3">
        <f t="shared" si="12"/>
        <v>-0.37503450712773334</v>
      </c>
      <c r="AA66">
        <f t="shared" si="6"/>
        <v>-0.66502457211384802</v>
      </c>
      <c r="AB66">
        <f t="shared" si="7"/>
        <v>0.9889478706014686</v>
      </c>
      <c r="AC66">
        <f t="shared" si="8"/>
        <v>-3.306336931730567E-2</v>
      </c>
      <c r="AD66">
        <f t="shared" si="9"/>
        <v>1</v>
      </c>
      <c r="AE66">
        <f t="shared" si="9"/>
        <v>7.5644875053578085E-3</v>
      </c>
      <c r="AF66">
        <f t="shared" si="9"/>
        <v>5.7221469541794931E-5</v>
      </c>
      <c r="AG66">
        <f t="shared" si="9"/>
        <v>4.3285107870208487E-7</v>
      </c>
      <c r="AH66">
        <f t="shared" si="9"/>
        <v>3.2742965765225648E-9</v>
      </c>
      <c r="AI66">
        <f t="shared" si="9"/>
        <v>2.4768374816084473E-11</v>
      </c>
      <c r="AJ66">
        <f t="shared" si="9"/>
        <v>1.8736005633356314E-13</v>
      </c>
      <c r="AK66">
        <f t="shared" si="9"/>
        <v>1.417282805138303E-15</v>
      </c>
      <c r="AL66">
        <f t="shared" si="9"/>
        <v>1.0721017756839737E-17</v>
      </c>
      <c r="AM66">
        <f t="shared" si="9"/>
        <v>8.109900248966606E-20</v>
      </c>
      <c r="AN66">
        <f t="shared" si="9"/>
        <v>6.1347239103003011E-22</v>
      </c>
      <c r="AO66">
        <f t="shared" si="9"/>
        <v>4.6406041008322782E-24</v>
      </c>
      <c r="AP66">
        <f t="shared" si="9"/>
        <v>3.5103790709315205E-26</v>
      </c>
      <c r="AQ66">
        <f t="shared" si="9"/>
        <v>2.6554218621129529E-28</v>
      </c>
      <c r="AR66">
        <f t="shared" si="9"/>
        <v>2.0086904908745669E-30</v>
      </c>
      <c r="AS66">
        <f t="shared" si="9"/>
        <v>1.5194713675059286E-32</v>
      </c>
      <c r="AT66">
        <f t="shared" si="10"/>
        <v>1.1494022174246967E-34</v>
      </c>
      <c r="AU66">
        <f t="shared" si="10"/>
        <v>8.6946384575368128E-37</v>
      </c>
      <c r="AV66">
        <f t="shared" si="10"/>
        <v>6.5770476265828465E-39</v>
      </c>
      <c r="AW66">
        <f t="shared" si="10"/>
        <v>4.9752003341543176E-41</v>
      </c>
      <c r="AX66">
        <f t="shared" si="10"/>
        <v>3.7634836352694072E-43</v>
      </c>
      <c r="AY66">
        <f t="shared" si="10"/>
        <v>2.8468821598413468E-45</v>
      </c>
      <c r="AZ66">
        <f t="shared" si="10"/>
        <v>2.1535208313976811E-47</v>
      </c>
      <c r="BA66">
        <f t="shared" si="10"/>
        <v>1.6290279512040155E-49</v>
      </c>
      <c r="BB66">
        <f t="shared" si="10"/>
        <v>1.2322760138250547E-51</v>
      </c>
      <c r="BC66">
        <f t="shared" si="10"/>
        <v>9.3215381487788861E-54</v>
      </c>
      <c r="BD66">
        <f t="shared" si="10"/>
        <v>7.051265059145092E-56</v>
      </c>
      <c r="BE66">
        <f t="shared" si="10"/>
        <v>5.3339200184288306E-58</v>
      </c>
      <c r="BF66">
        <f t="shared" si="10"/>
        <v>4.0348378428615977E-60</v>
      </c>
      <c r="BG66">
        <f t="shared" si="10"/>
        <v>3.0521476870652461E-62</v>
      </c>
      <c r="BH66">
        <f t="shared" si="10"/>
        <v>2.3087930336875433E-64</v>
      </c>
      <c r="BI66">
        <f t="shared" si="11"/>
        <v>1.7464839126706204E-66</v>
      </c>
      <c r="BJ66">
        <f t="shared" si="11"/>
        <v>1.3211254187042536E-68</v>
      </c>
      <c r="BK66">
        <f t="shared" si="11"/>
        <v>9.9936355513150326E-71</v>
      </c>
      <c r="BL66">
        <f t="shared" si="11"/>
        <v>7.5596744553533065E-73</v>
      </c>
      <c r="BM66">
        <f t="shared" si="11"/>
        <v>5.7185056258689088E-75</v>
      </c>
      <c r="BN66">
        <f t="shared" si="11"/>
        <v>4.3257559285423011E-77</v>
      </c>
      <c r="BO66">
        <f t="shared" si="11"/>
        <v>3.2722132426362456E-79</v>
      </c>
      <c r="BP66">
        <f t="shared" si="11"/>
        <v>2.4752613287212761E-81</v>
      </c>
      <c r="BQ66">
        <f t="shared" si="11"/>
        <v>1.8724081198714573E-83</v>
      </c>
      <c r="BR66">
        <f t="shared" si="11"/>
        <v>1.4163810318183334E-85</v>
      </c>
      <c r="BS66">
        <f t="shared" si="11"/>
        <v>1.0714195362065507E-87</v>
      </c>
      <c r="BT66">
        <f t="shared" si="11"/>
        <v>8.1047387445689585E-90</v>
      </c>
      <c r="BU66">
        <f t="shared" si="11"/>
        <v>6.130820574757496E-92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4.2418100103462235</v>
      </c>
      <c r="S67">
        <f>$Z$52+(-$Z$38*$Z$49*$Z$49/(2*$Z$39)+ $Z$53-$Z$52)/$Z$49*$Z$45+$Z$38/(2*$Z$39)*$Z$45*$Z$45+SUMPRODUCT($Z$58:$Z$82,$AB$58:$AB$82,AO$58:AO$82)</f>
        <v>2.432739328823005</v>
      </c>
      <c r="W67">
        <f>$Z$52+(-$Z$38*$Z$49*$Z$49/(2*$Z$39)+ $Z$53-$Z$52)/$Z$49*$Z$44+$Z$38/(2*$Z$39)*$Z$44*$Z$44+SUMPRODUCT($Z$58:$Z$82,$AA$58:$AA$82,AO$58:AO$82)</f>
        <v>1.7951988391476301</v>
      </c>
      <c r="Y67">
        <v>10</v>
      </c>
      <c r="Z67" s="3">
        <f t="shared" si="12"/>
        <v>0.26524364010793178</v>
      </c>
      <c r="AA67">
        <f t="shared" si="6"/>
        <v>-0.91577332665505728</v>
      </c>
      <c r="AB67">
        <f t="shared" si="7"/>
        <v>-0.16459459028073201</v>
      </c>
      <c r="AC67">
        <f t="shared" si="8"/>
        <v>-0.61421271268967004</v>
      </c>
      <c r="AD67">
        <f t="shared" si="9"/>
        <v>1</v>
      </c>
      <c r="AE67">
        <f t="shared" si="9"/>
        <v>2.4055216582099222E-3</v>
      </c>
      <c r="AF67">
        <f t="shared" si="9"/>
        <v>5.7865342387603886E-6</v>
      </c>
      <c r="AG67">
        <f t="shared" si="9"/>
        <v>1.3919632933699529E-8</v>
      </c>
      <c r="AH67">
        <f t="shared" si="9"/>
        <v>3.3483978496346269E-11</v>
      </c>
      <c r="AI67">
        <f t="shared" si="9"/>
        <v>8.0546432561829179E-14</v>
      </c>
      <c r="AJ67">
        <f t="shared" si="9"/>
        <v>1.9375618100893943E-16</v>
      </c>
      <c r="AK67">
        <f t="shared" si="9"/>
        <v>4.6608468982901344E-19</v>
      </c>
      <c r="AL67">
        <f t="shared" si="9"/>
        <v>1.1211767753796455E-21</v>
      </c>
      <c r="AM67">
        <f t="shared" si="9"/>
        <v>2.6970149182798804E-24</v>
      </c>
      <c r="AN67">
        <f t="shared" si="9"/>
        <v>6.4877277984370648E-27</v>
      </c>
      <c r="AO67">
        <f t="shared" si="9"/>
        <v>1.5606369167073552E-29</v>
      </c>
      <c r="AP67">
        <f t="shared" si="9"/>
        <v>3.7541457679167295E-32</v>
      </c>
      <c r="AQ67">
        <f t="shared" si="9"/>
        <v>9.0306789528003152E-35</v>
      </c>
      <c r="AR67">
        <f t="shared" si="9"/>
        <v>2.172349302334699E-37</v>
      </c>
      <c r="AS67">
        <f t="shared" si="9"/>
        <v>5.2256331069002418E-40</v>
      </c>
      <c r="AT67">
        <f t="shared" si="10"/>
        <v>1.2570373616506644E-42</v>
      </c>
      <c r="AU67">
        <f t="shared" si="10"/>
        <v>3.0238304892277268E-45</v>
      </c>
      <c r="AV67">
        <f t="shared" si="10"/>
        <v>7.2738886799174966E-48</v>
      </c>
      <c r="AW67">
        <f t="shared" si="10"/>
        <v>1.7497500557298355E-50</v>
      </c>
      <c r="AX67">
        <f t="shared" si="10"/>
        <v>4.2090610463779019E-53</v>
      </c>
      <c r="AY67">
        <f t="shared" si="10"/>
        <v>1.0124986042504378E-55</v>
      </c>
      <c r="AZ67">
        <f t="shared" si="10"/>
        <v>2.4355878501479952E-58</v>
      </c>
      <c r="BA67">
        <f t="shared" si="10"/>
        <v>5.8588584761113647E-61</v>
      </c>
      <c r="BB67">
        <f t="shared" si="10"/>
        <v>1.4093608917048998E-63</v>
      </c>
      <c r="BC67">
        <f t="shared" si="10"/>
        <v>3.3902488851837983E-66</v>
      </c>
      <c r="BD67">
        <f t="shared" si="10"/>
        <v>8.1553159397963223E-69</v>
      </c>
      <c r="BE67">
        <f t="shared" si="10"/>
        <v>1.9617786283643938E-71</v>
      </c>
      <c r="BF67">
        <f t="shared" si="10"/>
        <v>4.7191020035643174E-74</v>
      </c>
      <c r="BG67">
        <f t="shared" si="10"/>
        <v>1.1351900434031522E-76</v>
      </c>
      <c r="BH67">
        <f t="shared" si="10"/>
        <v>2.7307238404008514E-79</v>
      </c>
      <c r="BI67">
        <f t="shared" si="11"/>
        <v>6.5688167666300373E-82</v>
      </c>
      <c r="BJ67">
        <f t="shared" si="11"/>
        <v>1.5801428714162089E-84</v>
      </c>
      <c r="BK67">
        <f t="shared" si="11"/>
        <v>3.8010673501682685E-87</v>
      </c>
      <c r="BL67">
        <f t="shared" si="11"/>
        <v>9.1435518200222422E-90</v>
      </c>
      <c r="BM67">
        <f t="shared" si="11"/>
        <v>2.1995008752915913E-92</v>
      </c>
      <c r="BN67">
        <f t="shared" si="11"/>
        <v>5.2909462270611478E-95</v>
      </c>
      <c r="BO67">
        <f t="shared" si="11"/>
        <v>1.2727488504496804E-97</v>
      </c>
      <c r="BP67">
        <f t="shared" si="11"/>
        <v>3.061624482140934E-100</v>
      </c>
      <c r="BQ67">
        <f t="shared" si="11"/>
        <v>7.3648029352634654E-103</v>
      </c>
      <c r="BR67">
        <f t="shared" si="11"/>
        <v>1.7716196815047839E-105</v>
      </c>
      <c r="BS67">
        <f t="shared" si="11"/>
        <v>4.2616688972230315E-108</v>
      </c>
      <c r="BT67">
        <f t="shared" si="11"/>
        <v>1.0251535348789883E-110</v>
      </c>
      <c r="BU67">
        <f t="shared" si="11"/>
        <v>2.4660295664663909E-113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4.327666606409192</v>
      </c>
      <c r="S68">
        <f>$Z$52+(-$Z$38*$Z$49*$Z$49/(2*$Z$39)+ $Z$53-$Z$52)/$Z$49*$Z$45+$Z$38/(2*$Z$39)*$Z$45*$Z$45+SUMPRODUCT($Z$58:$Z$82,$AB$58:$AB$82,AP$58:AP$82)</f>
        <v>2.5339342729345828</v>
      </c>
      <c r="W68">
        <f>$Z$52+(-$Z$38*$Z$49*$Z$49/(2*$Z$39)+ $Z$53-$Z$52)/$Z$49*$Z$44+$Z$38/(2*$Z$39)*$Z$44*$Z$44+SUMPRODUCT($Z$58:$Z$82,$AA$58:$AA$82,AP$58:AP$82)</f>
        <v>1.8235860180306955</v>
      </c>
      <c r="Y68">
        <v>11</v>
      </c>
      <c r="Z68" s="3">
        <f t="shared" si="12"/>
        <v>-0.30684641492269094</v>
      </c>
      <c r="AA68">
        <f t="shared" si="6"/>
        <v>-0.999863304992469</v>
      </c>
      <c r="AB68">
        <f t="shared" si="7"/>
        <v>-0.98350507487238259</v>
      </c>
      <c r="AC68">
        <f t="shared" si="8"/>
        <v>0.97698683078359994</v>
      </c>
      <c r="AD68">
        <f t="shared" si="9"/>
        <v>1</v>
      </c>
      <c r="AE68">
        <f t="shared" si="9"/>
        <v>6.7805233900838002E-4</v>
      </c>
      <c r="AF68">
        <f t="shared" si="9"/>
        <v>4.597549543076934E-7</v>
      </c>
      <c r="AG68">
        <f t="shared" si="9"/>
        <v>3.1173790849183503E-10</v>
      </c>
      <c r="AH68">
        <f t="shared" si="9"/>
        <v>2.1137461801046926E-13</v>
      </c>
      <c r="AI68">
        <f t="shared" si="9"/>
        <v>1.4332304787463902E-16</v>
      </c>
      <c r="AJ68">
        <f t="shared" si="9"/>
        <v>9.7180523590867158E-20</v>
      </c>
      <c r="AK68">
        <f t="shared" si="9"/>
        <v>6.5893481326841669E-23</v>
      </c>
      <c r="AL68">
        <f t="shared" si="9"/>
        <v>4.4679227183115266E-26</v>
      </c>
      <c r="AM68">
        <f t="shared" si="9"/>
        <v>3.0294853170358251E-29</v>
      </c>
      <c r="AN68">
        <f t="shared" si="9"/>
        <v>2.0541496052075483E-32</v>
      </c>
      <c r="AO68">
        <f t="shared" si="9"/>
        <v>1.3928208835095844E-35</v>
      </c>
      <c r="AP68">
        <f t="shared" si="9"/>
        <v>9.4440541653948192E-39</v>
      </c>
      <c r="AQ68">
        <f t="shared" si="9"/>
        <v>6.4035630165672746E-42</v>
      </c>
      <c r="AR68">
        <f t="shared" si="9"/>
        <v>4.3419506912902611E-45</v>
      </c>
      <c r="AS68">
        <f t="shared" si="9"/>
        <v>2.9440696932037734E-48</v>
      </c>
      <c r="AT68">
        <f t="shared" si="10"/>
        <v>1.9962333416803408E-51</v>
      </c>
      <c r="AU68">
        <f t="shared" si="10"/>
        <v>1.3535506272775177E-54</v>
      </c>
      <c r="AV68">
        <f t="shared" si="10"/>
        <v>9.1777800807883943E-58</v>
      </c>
      <c r="AW68">
        <f t="shared" si="10"/>
        <v>6.2230168852593986E-61</v>
      </c>
      <c r="AX68">
        <f t="shared" si="10"/>
        <v>4.2195304158529721E-64</v>
      </c>
      <c r="AY68">
        <f t="shared" si="10"/>
        <v>2.8610619669830293E-67</v>
      </c>
      <c r="AZ68">
        <f t="shared" si="10"/>
        <v>1.9399502683201594E-70</v>
      </c>
      <c r="BA68">
        <f t="shared" si="10"/>
        <v>1.3153875866557024E-73</v>
      </c>
      <c r="BB68">
        <f t="shared" si="10"/>
        <v>8.9190147365283455E-77</v>
      </c>
      <c r="BC68">
        <f t="shared" si="10"/>
        <v>6.0475603922428991E-80</v>
      </c>
      <c r="BD68">
        <f t="shared" si="10"/>
        <v>4.1005617512017539E-83</v>
      </c>
      <c r="BE68">
        <f t="shared" si="10"/>
        <v>2.780394999773152E-86</v>
      </c>
      <c r="BF68">
        <f t="shared" si="10"/>
        <v>1.8852538281558829E-89</v>
      </c>
      <c r="BG68">
        <f t="shared" si="10"/>
        <v>1.2783005439612285E-92</v>
      </c>
      <c r="BH68">
        <f t="shared" si="10"/>
        <v>8.6675452201044782E-96</v>
      </c>
      <c r="BI68">
        <f t="shared" si="11"/>
        <v>5.8770508536554654E-99</v>
      </c>
      <c r="BJ68">
        <f t="shared" si="11"/>
        <v>3.9849473799845263E-102</v>
      </c>
      <c r="BK68">
        <f t="shared" si="11"/>
        <v>2.7020024186737236E-105</v>
      </c>
      <c r="BL68">
        <f t="shared" si="11"/>
        <v>1.8320995412186758E-108</v>
      </c>
      <c r="BM68">
        <f t="shared" si="11"/>
        <v>1.2422591616864071E-111</v>
      </c>
      <c r="BN68">
        <f t="shared" si="11"/>
        <v>8.4231658273723521E-115</v>
      </c>
      <c r="BO68">
        <f t="shared" si="11"/>
        <v>5.7113487912836655E-118</v>
      </c>
      <c r="BP68">
        <f t="shared" si="11"/>
        <v>3.8725927286893399E-121</v>
      </c>
      <c r="BQ68">
        <f t="shared" si="11"/>
        <v>2.6258200979049076E-124</v>
      </c>
      <c r="BR68">
        <f t="shared" si="11"/>
        <v>1.7804439268621082E-127</v>
      </c>
      <c r="BS68">
        <f t="shared" si="11"/>
        <v>1.2072339576822818E-130</v>
      </c>
      <c r="BT68">
        <f t="shared" si="11"/>
        <v>8.1856766539673333E-134</v>
      </c>
      <c r="BU68">
        <f t="shared" si="11"/>
        <v>5.5503186594700498E-137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4.4050518430098649</v>
      </c>
      <c r="S69">
        <f>$Z$52+(-$Z$38*$Z$49*$Z$49/(2*$Z$39)+ $Z$53-$Z$52)/$Z$49*$Z$45+$Z$38/(2*$Z$39)*$Z$45*$Z$45+SUMPRODUCT($Z$58:$Z$82,$AB$58:$AB$82,AQ$58:AQ$82)</f>
        <v>2.6295380114271696</v>
      </c>
      <c r="W69">
        <f>$Z$52+(-$Z$38*$Z$49*$Z$49/(2*$Z$39)+ $Z$53-$Z$52)/$Z$49*$Z$44+$Z$38/(2*$Z$39)*$Z$44*$Z$44+SUMPRODUCT($Z$58:$Z$82,$AA$58:$AA$82,AQ$58:AQ$82)</f>
        <v>1.8522638522029375</v>
      </c>
      <c r="Y69">
        <v>12</v>
      </c>
      <c r="Z69" s="3">
        <f t="shared" si="12"/>
        <v>0.22103636675660979</v>
      </c>
      <c r="AA69">
        <f t="shared" si="6"/>
        <v>-0.90199123013295923</v>
      </c>
      <c r="AB69">
        <f t="shared" si="7"/>
        <v>0.19711702745148013</v>
      </c>
      <c r="AC69">
        <f t="shared" si="8"/>
        <v>-0.88722281944361192</v>
      </c>
      <c r="AD69">
        <f t="shared" si="9"/>
        <v>1</v>
      </c>
      <c r="AE69">
        <f t="shared" si="9"/>
        <v>1.6941090047403981E-4</v>
      </c>
      <c r="AF69">
        <f t="shared" si="9"/>
        <v>2.8700051704176581E-8</v>
      </c>
      <c r="AG69">
        <f t="shared" si="9"/>
        <v>4.8621013495446932E-12</v>
      </c>
      <c r="AH69">
        <f t="shared" si="9"/>
        <v>8.2369296782240917E-16</v>
      </c>
      <c r="AI69">
        <f t="shared" si="9"/>
        <v>1.3954256012287944E-19</v>
      </c>
      <c r="AJ69">
        <f t="shared" si="9"/>
        <v>2.3640029533245503E-23</v>
      </c>
      <c r="AK69">
        <f t="shared" si="9"/>
        <v>4.0048786904596241E-27</v>
      </c>
      <c r="AL69">
        <f t="shared" si="9"/>
        <v>6.7847006989237119E-31</v>
      </c>
      <c r="AM69">
        <f t="shared" si="9"/>
        <v>1.1494021949686976E-34</v>
      </c>
      <c r="AN69">
        <f t="shared" si="9"/>
        <v>1.9472126085646591E-38</v>
      </c>
      <c r="AO69">
        <f t="shared" si="9"/>
        <v>3.298790242449392E-42</v>
      </c>
      <c r="AP69">
        <f t="shared" si="9"/>
        <v>5.5885099633268781E-46</v>
      </c>
      <c r="AQ69">
        <f t="shared" si="9"/>
        <v>9.4675450519527043E-50</v>
      </c>
      <c r="AR69">
        <f t="shared" si="9"/>
        <v>1.6039052489678111E-53</v>
      </c>
      <c r="AS69">
        <f t="shared" si="9"/>
        <v>2.7171901834636061E-57</v>
      </c>
      <c r="AT69">
        <f t="shared" si="10"/>
        <v>4.6032163573974596E-61</v>
      </c>
      <c r="AU69">
        <f t="shared" si="10"/>
        <v>7.7983498755482388E-65</v>
      </c>
      <c r="AV69">
        <f t="shared" si="10"/>
        <v>1.3211251993104433E-68</v>
      </c>
      <c r="AW69">
        <f t="shared" si="10"/>
        <v>2.2381307961686293E-72</v>
      </c>
      <c r="AX69">
        <f t="shared" si="10"/>
        <v>3.7916367454124379E-76</v>
      </c>
      <c r="AY69">
        <f t="shared" si="10"/>
        <v>6.4234446144847396E-80</v>
      </c>
      <c r="AZ69">
        <f t="shared" si="10"/>
        <v>1.0882018764508915E-83</v>
      </c>
      <c r="BA69">
        <f t="shared" si="10"/>
        <v>1.8435322136853391E-87</v>
      </c>
      <c r="BB69">
        <f t="shared" si="10"/>
        <v>3.1231438728812397E-91</v>
      </c>
      <c r="BC69">
        <f t="shared" si="10"/>
        <v>5.2909478120690416E-95</v>
      </c>
      <c r="BD69">
        <f t="shared" si="10"/>
        <v>8.9634404640885068E-99</v>
      </c>
      <c r="BE69">
        <f t="shared" si="10"/>
        <v>1.5185042039157954E-102</v>
      </c>
      <c r="BF69">
        <f t="shared" si="10"/>
        <v>2.5725124497431152E-106</v>
      </c>
      <c r="BG69">
        <f t="shared" si="10"/>
        <v>4.3581155977007776E-110</v>
      </c>
      <c r="BH69">
        <f t="shared" si="10"/>
        <v>7.3831213391481998E-114</v>
      </c>
      <c r="BI69">
        <f t="shared" si="11"/>
        <v>1.2507816253616749E-117</v>
      </c>
      <c r="BJ69">
        <f t="shared" si="11"/>
        <v>2.1189599729052504E-121</v>
      </c>
      <c r="BK69">
        <f t="shared" si="11"/>
        <v>3.5897484226925327E-125</v>
      </c>
      <c r="BL69">
        <f t="shared" si="11"/>
        <v>6.0814270286564664E-129</v>
      </c>
      <c r="BM69">
        <f t="shared" si="11"/>
        <v>1.0302598143893987E-132</v>
      </c>
      <c r="BN69">
        <f t="shared" si="11"/>
        <v>1.7453720650499606E-136</v>
      </c>
      <c r="BO69">
        <f t="shared" si="11"/>
        <v>2.9568514563188705E-140</v>
      </c>
      <c r="BP69">
        <f t="shared" si="11"/>
        <v>5.0092276339244496E-144</v>
      </c>
      <c r="BQ69">
        <f t="shared" si="11"/>
        <v>8.4861758729366898E-148</v>
      </c>
      <c r="BR69">
        <f t="shared" si="11"/>
        <v>1.4376511456171427E-151</v>
      </c>
      <c r="BS69">
        <f t="shared" si="11"/>
        <v>2.4355372439079685E-155</v>
      </c>
      <c r="BT69">
        <f t="shared" si="11"/>
        <v>4.1260647164279825E-159</v>
      </c>
      <c r="BU69">
        <f t="shared" si="11"/>
        <v>6.9900055752793109E-163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4.4752783615466463</v>
      </c>
      <c r="S70">
        <f>$Z$52+(-$Z$38*$Z$49*$Z$49/(2*$Z$39)+ $Z$53-$Z$52)/$Z$49*$Z$45+$Z$38/(2*$Z$39)*$Z$45*$Z$45+SUMPRODUCT($Z$58:$Z$82,$AB$58:$AB$82,AR$58:AR$82)</f>
        <v>2.7197181544364302</v>
      </c>
      <c r="W70">
        <f>$Z$52+(-$Z$38*$Z$49*$Z$49/(2*$Z$39)+ $Z$53-$Z$52)/$Z$49*$Z$44+$Z$38/(2*$Z$39)*$Z$44*$Z$44+SUMPRODUCT($Z$58:$Z$82,$AA$58:$AA$82,AR$58:AR$82)</f>
        <v>1.8808800111400084</v>
      </c>
      <c r="Y70">
        <v>13</v>
      </c>
      <c r="Z70" s="3">
        <f t="shared" si="12"/>
        <v>-0.25963927416535376</v>
      </c>
      <c r="AA70">
        <f t="shared" si="6"/>
        <v>-0.63996854050331686</v>
      </c>
      <c r="AB70">
        <f t="shared" si="7"/>
        <v>0.97698683078359916</v>
      </c>
      <c r="AC70">
        <f t="shared" si="8"/>
        <v>0.38649916929245542</v>
      </c>
      <c r="AD70">
        <f t="shared" si="9"/>
        <v>1</v>
      </c>
      <c r="AE70">
        <f t="shared" si="9"/>
        <v>3.7518344663238199E-5</v>
      </c>
      <c r="AF70">
        <f t="shared" si="9"/>
        <v>1.4076261002014363E-9</v>
      </c>
      <c r="AG70">
        <f t="shared" si="9"/>
        <v>5.2811797955195177E-14</v>
      </c>
      <c r="AH70">
        <f t="shared" si="9"/>
        <v>1.9814112379683039E-18</v>
      </c>
      <c r="AI70">
        <f t="shared" si="9"/>
        <v>7.4339265200297565E-23</v>
      </c>
      <c r="AJ70">
        <f t="shared" si="9"/>
        <v>2.7890860032605157E-27</v>
      </c>
      <c r="AK70">
        <f t="shared" si="9"/>
        <v>1.0464188996572964E-31</v>
      </c>
      <c r="AL70">
        <f t="shared" si="9"/>
        <v>3.9259902538958013E-36</v>
      </c>
      <c r="AM70">
        <f t="shared" si="9"/>
        <v>1.4729664648385772E-40</v>
      </c>
      <c r="AN70">
        <f t="shared" si="9"/>
        <v>5.5263263505198594E-45</v>
      </c>
      <c r="AO70">
        <f t="shared" si="9"/>
        <v>2.0733860406280971E-49</v>
      </c>
      <c r="AP70">
        <f t="shared" si="9"/>
        <v>7.7790007335832756E-54</v>
      </c>
      <c r="AQ70">
        <f t="shared" si="9"/>
        <v>2.9185523065812901E-58</v>
      </c>
      <c r="AR70">
        <f t="shared" si="9"/>
        <v>1.0949924466077433E-62</v>
      </c>
      <c r="AS70">
        <f t="shared" si="9"/>
        <v>4.108230150353194E-67</v>
      </c>
      <c r="AT70">
        <f t="shared" si="10"/>
        <v>1.541339947368394E-71</v>
      </c>
      <c r="AU70">
        <f t="shared" si="10"/>
        <v>5.7828519852712773E-76</v>
      </c>
      <c r="AV70">
        <f t="shared" si="10"/>
        <v>2.1696298085587893E-80</v>
      </c>
      <c r="AW70">
        <f t="shared" si="10"/>
        <v>8.1400948812249387E-85</v>
      </c>
      <c r="AX70">
        <f t="shared" si="10"/>
        <v>3.054028106509449E-89</v>
      </c>
      <c r="AY70">
        <f t="shared" si="10"/>
        <v>1.1458205108717516E-93</v>
      </c>
      <c r="AZ70">
        <f t="shared" si="10"/>
        <v>4.2989304620336845E-98</v>
      </c>
      <c r="BA70">
        <f t="shared" si="10"/>
        <v>1.6128871531046373E-102</v>
      </c>
      <c r="BB70">
        <f t="shared" si="10"/>
        <v>6.0512841313077243E-107</v>
      </c>
      <c r="BC70">
        <f t="shared" si="10"/>
        <v>2.2703424698435596E-111</v>
      </c>
      <c r="BD70">
        <f t="shared" si="10"/>
        <v>8.5179470454294173E-116</v>
      </c>
      <c r="BE70">
        <f t="shared" si="10"/>
        <v>3.1957919491210114E-120</v>
      </c>
      <c r="BF70">
        <f t="shared" si="10"/>
        <v>1.1990086780647644E-124</v>
      </c>
      <c r="BG70">
        <f t="shared" si="10"/>
        <v>4.4984809835626848E-129</v>
      </c>
      <c r="BH70">
        <f t="shared" si="10"/>
        <v>1.6877551872381765E-133</v>
      </c>
      <c r="BI70">
        <f t="shared" si="11"/>
        <v>6.3321804052481767E-138</v>
      </c>
      <c r="BJ70">
        <f t="shared" si="11"/>
        <v>2.3757286880919931E-142</v>
      </c>
      <c r="BK70">
        <f t="shared" si="11"/>
        <v>8.9133385946254868E-147</v>
      </c>
      <c r="BL70">
        <f t="shared" si="11"/>
        <v>3.3441383217781144E-151</v>
      </c>
      <c r="BM70">
        <f t="shared" si="11"/>
        <v>1.254665034718748E-155</v>
      </c>
      <c r="BN70">
        <f t="shared" si="11"/>
        <v>4.7072943696560282E-160</v>
      </c>
      <c r="BO70">
        <f t="shared" si="11"/>
        <v>1.7660995738397061E-164</v>
      </c>
      <c r="BP70">
        <f t="shared" si="11"/>
        <v>6.6261116315014223E-169</v>
      </c>
      <c r="BQ70">
        <f t="shared" si="11"/>
        <v>2.486006791659011E-173</v>
      </c>
      <c r="BR70">
        <f t="shared" si="11"/>
        <v>9.327089386238383E-178</v>
      </c>
      <c r="BS70">
        <f t="shared" si="11"/>
        <v>3.4993686871142056E-182</v>
      </c>
      <c r="BT70">
        <f t="shared" si="11"/>
        <v>1.312904883963382E-186</v>
      </c>
      <c r="BU70">
        <f t="shared" si="11"/>
        <v>4.925803601760651E-191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4.5393740303085641</v>
      </c>
      <c r="S71">
        <f>$Z$52+(-$Z$38*$Z$49*$Z$49/(2*$Z$39)+ $Z$53-$Z$52)/$Z$49*$Z$45+$Z$38/(2*$Z$39)*$Z$45*$Z$45+SUMPRODUCT($Z$58:$Z$82,$AB$58:$AB$82,AS$58:AS$82)</f>
        <v>2.8047038953279211</v>
      </c>
      <c r="W71">
        <f>$Z$52+(-$Z$38*$Z$49*$Z$49/(2*$Z$39)+ $Z$53-$Z$52)/$Z$49*$Z$44+$Z$38/(2*$Z$39)*$Z$44*$Z$44+SUMPRODUCT($Z$58:$Z$82,$AA$58:$AA$82,AS$58:AS$82)</f>
        <v>1.9091403410330492</v>
      </c>
      <c r="Y71">
        <v>14</v>
      </c>
      <c r="Z71" s="3">
        <f t="shared" si="12"/>
        <v>0.1894597429342369</v>
      </c>
      <c r="AA71">
        <f t="shared" si="6"/>
        <v>-0.26147994095381988</v>
      </c>
      <c r="AB71">
        <f t="shared" si="7"/>
        <v>-0.2294239200467531</v>
      </c>
      <c r="AC71">
        <f t="shared" si="8"/>
        <v>0.29325003738446853</v>
      </c>
      <c r="AD71">
        <f t="shared" si="9"/>
        <v>1</v>
      </c>
      <c r="AE71">
        <f t="shared" si="9"/>
        <v>7.3649562615346492E-6</v>
      </c>
      <c r="AF71">
        <f t="shared" si="9"/>
        <v>5.42425768878289E-11</v>
      </c>
      <c r="AG71">
        <f t="shared" si="9"/>
        <v>3.994941779625656E-16</v>
      </c>
      <c r="AH71">
        <f t="shared" si="9"/>
        <v>2.9422571474320296E-21</v>
      </c>
      <c r="AI71">
        <f t="shared" si="9"/>
        <v>2.1669593664374543E-26</v>
      </c>
      <c r="AJ71">
        <f t="shared" si="9"/>
        <v>1.5959559822599511E-31</v>
      </c>
      <c r="AK71">
        <f t="shared" si="9"/>
        <v>1.1754146004677666E-36</v>
      </c>
      <c r="AL71">
        <f t="shared" si="9"/>
        <v>8.6568765077320654E-42</v>
      </c>
      <c r="AM71">
        <f t="shared" si="9"/>
        <v>6.3757512319737809E-47</v>
      </c>
      <c r="AN71">
        <f t="shared" si="9"/>
        <v>4.6957128957906792E-52</v>
      </c>
      <c r="AO71">
        <f t="shared" si="9"/>
        <v>3.4583717641799164E-57</v>
      </c>
      <c r="AP71">
        <f t="shared" si="9"/>
        <v>2.5470754973111806E-62</v>
      </c>
      <c r="AQ71">
        <f t="shared" si="9"/>
        <v>1.8759099632521161E-67</v>
      </c>
      <c r="AR71">
        <f t="shared" si="9"/>
        <v>1.3815993850200034E-72</v>
      </c>
      <c r="AS71">
        <f t="shared" si="9"/>
        <v>1.0175418320069229E-77</v>
      </c>
      <c r="AT71">
        <f t="shared" si="10"/>
        <v>7.4941510870119063E-83</v>
      </c>
      <c r="AU71">
        <f t="shared" si="10"/>
        <v>5.5194091059215246E-88</v>
      </c>
      <c r="AV71">
        <f t="shared" si="10"/>
        <v>4.0650195124170684E-93</v>
      </c>
      <c r="AW71">
        <f t="shared" si="10"/>
        <v>2.9938703649431043E-98</v>
      </c>
      <c r="AX71">
        <f t="shared" si="10"/>
        <v>2.2049718036092187E-103</v>
      </c>
      <c r="AY71">
        <f t="shared" si="10"/>
        <v>1.6239516285148461E-108</v>
      </c>
      <c r="AZ71">
        <f t="shared" si="10"/>
        <v>1.1960337803693979E-113</v>
      </c>
      <c r="BA71">
        <f t="shared" si="10"/>
        <v>8.808733981135005E-119</v>
      </c>
      <c r="BB71">
        <f t="shared" si="10"/>
        <v>6.4875922088448969E-124</v>
      </c>
      <c r="BC71">
        <f t="shared" si="10"/>
        <v>4.778085319041459E-129</v>
      </c>
      <c r="BD71">
        <f t="shared" si="10"/>
        <v>3.5190379406843464E-134</v>
      </c>
      <c r="BE71">
        <f t="shared" si="10"/>
        <v>2.5917553164289112E-139</v>
      </c>
      <c r="BF71">
        <f t="shared" si="10"/>
        <v>1.9088172667654165E-144</v>
      </c>
      <c r="BG71">
        <f t="shared" si="10"/>
        <v>1.4058351693328127E-149</v>
      </c>
      <c r="BH71">
        <f t="shared" si="10"/>
        <v>1.0353911596168474E-154</v>
      </c>
      <c r="BI71">
        <f t="shared" si="11"/>
        <v>7.6256138486722299E-160</v>
      </c>
      <c r="BJ71">
        <f t="shared" si="11"/>
        <v>5.6162296532346026E-165</v>
      </c>
      <c r="BK71">
        <f t="shared" si="11"/>
        <v>4.136327401808518E-170</v>
      </c>
      <c r="BL71">
        <f t="shared" si="11"/>
        <v>3.0463883359351823E-175</v>
      </c>
      <c r="BM71">
        <f t="shared" si="11"/>
        <v>2.2436510485680063E-180</v>
      </c>
      <c r="BN71">
        <f t="shared" si="11"/>
        <v>1.6524387151694816E-185</v>
      </c>
      <c r="BO71">
        <f t="shared" si="11"/>
        <v>1.2170144040192084E-190</v>
      </c>
      <c r="BP71">
        <f t="shared" si="11"/>
        <v>8.9632553128249848E-196</v>
      </c>
      <c r="BQ71">
        <f t="shared" si="11"/>
        <v>6.6013964615016887E-201</v>
      </c>
      <c r="BR71">
        <f t="shared" si="11"/>
        <v>4.8619016890224151E-206</v>
      </c>
      <c r="BS71">
        <f t="shared" si="11"/>
        <v>3.5807683130657181E-211</v>
      </c>
      <c r="BT71">
        <f t="shared" si="11"/>
        <v>2.6372194527925318E-216</v>
      </c>
      <c r="BU71">
        <f t="shared" si="11"/>
        <v>1.9423014185908741E-221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4.5981570501992408</v>
      </c>
      <c r="S72">
        <f>$Z$52+(-$Z$38*$Z$49*$Z$49/(2*$Z$39)+ $Z$53-$Z$52)/$Z$49*$Z$45+$Z$38/(2*$Z$39)*$Z$45*$Z$45+SUMPRODUCT($Z$58:$Z$82,$AB$58:$AB$82,AT$58:AT$82)</f>
        <v>2.8847515156641323</v>
      </c>
      <c r="W72">
        <f>$Z$52+(-$Z$38*$Z$49*$Z$49/(2*$Z$39)+ $Z$53-$Z$52)/$Z$49*$Z$44+$Z$38/(2*$Z$39)*$Z$44*$Z$44+SUMPRODUCT($Z$58:$Z$82,$AA$58:$AA$82,AT$58:AT$82)</f>
        <v>1.936811501759097</v>
      </c>
      <c r="Y72">
        <v>15</v>
      </c>
      <c r="Z72" s="3">
        <f t="shared" si="12"/>
        <v>-0.22502070427664</v>
      </c>
      <c r="AA72">
        <f t="shared" si="6"/>
        <v>0.16459459028073323</v>
      </c>
      <c r="AB72">
        <f t="shared" si="7"/>
        <v>-0.9694002659393316</v>
      </c>
      <c r="AC72">
        <f t="shared" si="8"/>
        <v>-0.83716647826252899</v>
      </c>
      <c r="AD72">
        <f t="shared" si="9"/>
        <v>1</v>
      </c>
      <c r="AE72">
        <f t="shared" si="9"/>
        <v>1.2815066399072915E-6</v>
      </c>
      <c r="AF72">
        <f t="shared" si="9"/>
        <v>1.6422591344384915E-12</v>
      </c>
      <c r="AG72">
        <f t="shared" si="9"/>
        <v>2.1045658139093017E-18</v>
      </c>
      <c r="AH72">
        <f t="shared" si="9"/>
        <v>2.6970150646466634E-24</v>
      </c>
      <c r="AI72">
        <f t="shared" si="9"/>
        <v>3.456242431919542E-30</v>
      </c>
      <c r="AJ72">
        <f t="shared" si="9"/>
        <v>4.4291972650760365E-36</v>
      </c>
      <c r="AK72">
        <f t="shared" si="9"/>
        <v>5.6760457046533101E-42</v>
      </c>
      <c r="AL72">
        <f t="shared" si="9"/>
        <v>7.2738896668006157E-48</v>
      </c>
      <c r="AM72">
        <f t="shared" si="9"/>
        <v>9.3215371471396028E-54</v>
      </c>
      <c r="AN72">
        <f t="shared" si="9"/>
        <v>1.1945611748200091E-59</v>
      </c>
      <c r="AO72">
        <f t="shared" si="9"/>
        <v>1.5308379526896481E-65</v>
      </c>
      <c r="AP72">
        <f t="shared" si="9"/>
        <v>1.9617788412955928E-71</v>
      </c>
      <c r="AQ72">
        <f t="shared" si="9"/>
        <v>2.5140326111495243E-77</v>
      </c>
      <c r="AR72">
        <f t="shared" si="9"/>
        <v>3.2217492218655382E-83</v>
      </c>
      <c r="AS72">
        <f t="shared" si="9"/>
        <v>4.1286926838413069E-89</v>
      </c>
      <c r="AT72">
        <f t="shared" si="10"/>
        <v>5.2909470884784253E-95</v>
      </c>
      <c r="AU72">
        <f t="shared" si="10"/>
        <v>6.780383273327107E-101</v>
      </c>
      <c r="AV72">
        <f t="shared" si="10"/>
        <v>8.6891033565440345E-107</v>
      </c>
      <c r="AW72">
        <f t="shared" si="10"/>
        <v>1.1135149084979867E-112</v>
      </c>
      <c r="AX72">
        <f t="shared" si="10"/>
        <v>1.4269762842246678E-118</v>
      </c>
      <c r="AY72">
        <f t="shared" si="10"/>
        <v>1.8286789877706622E-124</v>
      </c>
      <c r="AZ72">
        <f t="shared" si="10"/>
        <v>2.3434654097032072E-130</v>
      </c>
      <c r="BA72">
        <f t="shared" si="10"/>
        <v>3.0031655050385594E-136</v>
      </c>
      <c r="BB72">
        <f t="shared" si="10"/>
        <v>3.848575282276402E-142</v>
      </c>
      <c r="BC72">
        <f t="shared" si="10"/>
        <v>4.9319771873403253E-148</v>
      </c>
      <c r="BD72">
        <f t="shared" si="10"/>
        <v>6.3203594554158148E-154</v>
      </c>
      <c r="BE72">
        <f t="shared" si="10"/>
        <v>8.099579971335257E-160</v>
      </c>
      <c r="BF72">
        <f t="shared" si="10"/>
        <v>1.0379670583457002E-165</v>
      </c>
      <c r="BG72">
        <f t="shared" si="10"/>
        <v>1.3301612441486535E-171</v>
      </c>
      <c r="BH72">
        <f t="shared" si="10"/>
        <v>1.7046099114696663E-177</v>
      </c>
      <c r="BI72">
        <f t="shared" si="11"/>
        <v>2.1844699869583621E-183</v>
      </c>
      <c r="BJ72">
        <f t="shared" si="11"/>
        <v>2.7994118814223206E-189</v>
      </c>
      <c r="BK72">
        <f t="shared" si="11"/>
        <v>3.5874637457300216E-195</v>
      </c>
      <c r="BL72">
        <f t="shared" si="11"/>
        <v>4.5973608560634678E-201</v>
      </c>
      <c r="BM72">
        <f t="shared" si="11"/>
        <v>5.8915465446929364E-207</v>
      </c>
      <c r="BN72">
        <f t="shared" si="11"/>
        <v>7.5500535579024151E-213</v>
      </c>
      <c r="BO72">
        <f t="shared" si="11"/>
        <v>9.6754484918759766E-219</v>
      </c>
      <c r="BP72">
        <f t="shared" si="11"/>
        <v>1.2399147449016225E-224</v>
      </c>
      <c r="BQ72">
        <f t="shared" si="11"/>
        <v>1.5889584611146621E-230</v>
      </c>
      <c r="BR72">
        <f t="shared" si="11"/>
        <v>2.0362618130241331E-236</v>
      </c>
      <c r="BS72">
        <f t="shared" si="11"/>
        <v>2.6094821842820274E-242</v>
      </c>
      <c r="BT72">
        <f t="shared" si="11"/>
        <v>3.3440676569838504E-248</v>
      </c>
      <c r="BU72">
        <f t="shared" si="11"/>
        <v>4.2854469998595662E-254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4.6522882692243694</v>
      </c>
      <c r="S73">
        <f>$Z$52+(-$Z$38*$Z$49*$Z$49/(2*$Z$39)+ $Z$53-$Z$52)/$Z$49*$Z$45+$Z$38/(2*$Z$39)*$Z$45*$Z$45+SUMPRODUCT($Z$58:$Z$82,$AB$58:$AB$82,AU$58:AU$82)</f>
        <v>2.9601250683029283</v>
      </c>
      <c r="W73">
        <f>$Z$52+(-$Z$38*$Z$49*$Z$49/(2*$Z$39)+ $Z$53-$Z$52)/$Z$49*$Z$44+$Z$38/(2*$Z$39)*$Z$44*$Z$44+SUMPRODUCT($Z$58:$Z$82,$AA$58:$AA$82,AU$58:AU$82)</f>
        <v>1.963716424623362</v>
      </c>
      <c r="Y73">
        <v>16</v>
      </c>
      <c r="Z73" s="3">
        <f t="shared" si="12"/>
        <v>0.16577727506745732</v>
      </c>
      <c r="AA73">
        <f t="shared" si="6"/>
        <v>0.56071505735167315</v>
      </c>
      <c r="AB73">
        <f t="shared" si="7"/>
        <v>0.26147994095381955</v>
      </c>
      <c r="AC73">
        <f t="shared" si="8"/>
        <v>0.99330926635363848</v>
      </c>
      <c r="AD73">
        <f t="shared" si="9"/>
        <v>1</v>
      </c>
      <c r="AE73">
        <f t="shared" si="9"/>
        <v>1.9764950676462279E-7</v>
      </c>
      <c r="AF73">
        <f t="shared" si="9"/>
        <v>3.9065323906040349E-14</v>
      </c>
      <c r="AG73">
        <f t="shared" si="9"/>
        <v>7.7212412864821969E-21</v>
      </c>
      <c r="AH73">
        <f t="shared" si="9"/>
        <v>1.5260995318838479E-27</v>
      </c>
      <c r="AI73">
        <f t="shared" si="9"/>
        <v>3.0163279181311769E-34</v>
      </c>
      <c r="AJ73">
        <f t="shared" si="9"/>
        <v>5.9617567004082348E-41</v>
      </c>
      <c r="AK73">
        <f t="shared" si="9"/>
        <v>1.1783382712861715E-47</v>
      </c>
      <c r="AL73">
        <f t="shared" si="9"/>
        <v>2.3289795655043503E-54</v>
      </c>
      <c r="AM73">
        <f t="shared" si="9"/>
        <v>4.6032161975153609E-61</v>
      </c>
      <c r="AN73">
        <f t="shared" si="9"/>
        <v>9.0982341096967831E-68</v>
      </c>
      <c r="AO73">
        <f t="shared" si="9"/>
        <v>1.7982613176545686E-74</v>
      </c>
      <c r="AP73">
        <f t="shared" si="9"/>
        <v>3.5542542954859445E-81</v>
      </c>
      <c r="AQ73">
        <f t="shared" si="9"/>
        <v>7.0249660841871904E-88</v>
      </c>
      <c r="AR73">
        <f t="shared" si="9"/>
        <v>1.3884809529758035E-94</v>
      </c>
      <c r="AS73">
        <f t="shared" ref="AO73:BD82" si="13">EXP(-(($Y73*PI()/$Z$49)^2)*$Z$39*AS$56)</f>
        <v>2.7443255008962966E-101</v>
      </c>
      <c r="AT73">
        <f t="shared" si="13"/>
        <v>5.4241458165363691E-108</v>
      </c>
      <c r="AU73">
        <f t="shared" si="13"/>
        <v>1.0720796459611303E-114</v>
      </c>
      <c r="AV73">
        <f t="shared" si="13"/>
        <v>2.118959347328534E-121</v>
      </c>
      <c r="AW73">
        <f t="shared" si="13"/>
        <v>4.1881150259713209E-128</v>
      </c>
      <c r="AX73">
        <f t="shared" si="13"/>
        <v>8.2777856247918847E-135</v>
      </c>
      <c r="AY73">
        <f t="shared" si="10"/>
        <v>1.6360996396969634E-141</v>
      </c>
      <c r="AZ73">
        <f t="shared" si="10"/>
        <v>3.2337446651066455E-148</v>
      </c>
      <c r="BA73">
        <f t="shared" si="10"/>
        <v>6.391478012679238E-155</v>
      </c>
      <c r="BB73">
        <f t="shared" si="10"/>
        <v>1.2632720086826931E-161</v>
      </c>
      <c r="BC73">
        <f t="shared" si="10"/>
        <v>2.4968522818163156E-168</v>
      </c>
      <c r="BD73">
        <f t="shared" si="10"/>
        <v>4.9350143913142474E-175</v>
      </c>
      <c r="BE73">
        <f t="shared" si="10"/>
        <v>9.754027989498177E-182</v>
      </c>
      <c r="BF73">
        <f t="shared" si="10"/>
        <v>1.9278798924607555E-188</v>
      </c>
      <c r="BG73">
        <f t="shared" si="10"/>
        <v>3.8104436867599649E-195</v>
      </c>
      <c r="BH73">
        <f t="shared" si="10"/>
        <v>7.53132036220168E-202</v>
      </c>
      <c r="BI73">
        <f t="shared" si="11"/>
        <v>1.4885625821046949E-208</v>
      </c>
      <c r="BJ73">
        <f t="shared" si="11"/>
        <v>2.9421355114026685E-215</v>
      </c>
      <c r="BK73">
        <f t="shared" si="11"/>
        <v>5.8151141722356081E-222</v>
      </c>
      <c r="BL73">
        <f t="shared" si="11"/>
        <v>1.1493550866459398E-228</v>
      </c>
      <c r="BM73">
        <f t="shared" si="11"/>
        <v>2.2716938181066568E-235</v>
      </c>
      <c r="BN73">
        <f t="shared" si="11"/>
        <v>4.4899899632273647E-242</v>
      </c>
      <c r="BO73">
        <f t="shared" si="11"/>
        <v>8.8744479478390171E-249</v>
      </c>
      <c r="BP73">
        <f t="shared" si="11"/>
        <v>1.7540296098611624E-255</v>
      </c>
      <c r="BQ73">
        <f t="shared" si="11"/>
        <v>3.4668295879962055E-262</v>
      </c>
      <c r="BR73">
        <f t="shared" si="11"/>
        <v>6.8521753889592321E-269</v>
      </c>
      <c r="BS73">
        <f t="shared" si="11"/>
        <v>1.3543285841372364E-275</v>
      </c>
      <c r="BT73">
        <f t="shared" si="11"/>
        <v>2.6768227748034558E-282</v>
      </c>
      <c r="BU73">
        <f t="shared" si="11"/>
        <v>5.2907299515449607E-289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4.7023084772389128</v>
      </c>
      <c r="S74">
        <f>$Z$52+(-$Z$38*$Z$49*$Z$49/(2*$Z$39)+ $Z$53-$Z$52)/$Z$49*$Z$45+$Z$38/(2*$Z$39)*$Z$45*$Z$45+SUMPRODUCT($Z$58:$Z$82,$AB$58:$AB$82,AV$58:AV$82)</f>
        <v>3.0310857839795511</v>
      </c>
      <c r="W74">
        <f>$Z$52+(-$Z$38*$Z$49*$Z$49/(2*$Z$39)+ $Z$53-$Z$52)/$Z$49*$Z$44+$Z$38/(2*$Z$39)*$Z$44*$Z$44+SUMPRODUCT($Z$58:$Z$82,$AA$58:$AA$82,AV$58:AV$82)</f>
        <v>1.9897268099765304</v>
      </c>
      <c r="Y74">
        <v>17</v>
      </c>
      <c r="Z74" s="3">
        <f t="shared" si="12"/>
        <v>-0.19854768024409408</v>
      </c>
      <c r="AA74">
        <f t="shared" si="6"/>
        <v>0.85479271258553902</v>
      </c>
      <c r="AB74">
        <f t="shared" si="7"/>
        <v>0.96075367613684703</v>
      </c>
      <c r="AC74">
        <f t="shared" si="8"/>
        <v>-0.68935340911857013</v>
      </c>
      <c r="AD74">
        <f t="shared" ref="AD74:AN82" si="14">EXP(-(($Y74*PI()/$Z$49)^2)*$Z$39*AD$56)</f>
        <v>1</v>
      </c>
      <c r="AE74">
        <f t="shared" si="14"/>
        <v>2.7020587932897331E-8</v>
      </c>
      <c r="AF74">
        <f t="shared" si="14"/>
        <v>7.3011209589883824E-16</v>
      </c>
      <c r="AG74">
        <f t="shared" si="14"/>
        <v>1.9728056025338819E-23</v>
      </c>
      <c r="AH74">
        <f t="shared" si="14"/>
        <v>5.3306367257779444E-31</v>
      </c>
      <c r="AI74">
        <f t="shared" si="14"/>
        <v>1.4403692332669726E-38</v>
      </c>
      <c r="AJ74">
        <f t="shared" si="14"/>
        <v>3.8919619453894599E-46</v>
      </c>
      <c r="AK74">
        <f t="shared" si="14"/>
        <v>1.0516309997686549E-53</v>
      </c>
      <c r="AL74">
        <f t="shared" si="14"/>
        <v>2.8415684931065156E-61</v>
      </c>
      <c r="AM74">
        <f t="shared" si="14"/>
        <v>7.6780843307129917E-69</v>
      </c>
      <c r="AN74">
        <f t="shared" si="14"/>
        <v>2.0746635281419099E-76</v>
      </c>
      <c r="AO74">
        <f t="shared" si="13"/>
        <v>5.6058622431843735E-84</v>
      </c>
      <c r="AP74">
        <f t="shared" si="13"/>
        <v>1.5147367784357984E-91</v>
      </c>
      <c r="AQ74">
        <f t="shared" si="13"/>
        <v>4.0929078316911279E-99</v>
      </c>
      <c r="AR74">
        <f t="shared" si="13"/>
        <v>1.1059276440387128E-106</v>
      </c>
      <c r="AS74">
        <f t="shared" si="13"/>
        <v>2.988281202862309E-114</v>
      </c>
      <c r="AT74">
        <f t="shared" si="13"/>
        <v>8.074511501015174E-122</v>
      </c>
      <c r="AU74">
        <f t="shared" si="13"/>
        <v>2.1817802521566384E-129</v>
      </c>
      <c r="AV74">
        <f t="shared" si="13"/>
        <v>5.8952960497165843E-137</v>
      </c>
      <c r="AW74">
        <f t="shared" si="13"/>
        <v>1.5929446523674848E-144</v>
      </c>
      <c r="AX74">
        <f t="shared" si="13"/>
        <v>4.3042283049525852E-152</v>
      </c>
      <c r="AY74">
        <f t="shared" si="13"/>
        <v>1.1630273075476575E-159</v>
      </c>
      <c r="AZ74">
        <f t="shared" si="13"/>
        <v>3.1425701347169161E-167</v>
      </c>
      <c r="BA74">
        <f t="shared" si="13"/>
        <v>8.4914057145952523E-175</v>
      </c>
      <c r="BB74">
        <f t="shared" si="13"/>
        <v>2.2944267882298819E-182</v>
      </c>
      <c r="BC74">
        <f t="shared" si="13"/>
        <v>6.1996799681254519E-190</v>
      </c>
      <c r="BD74">
        <f t="shared" si="13"/>
        <v>1.6751892767141497E-197</v>
      </c>
      <c r="BE74">
        <f t="shared" ref="BE74:BT82" si="15">EXP(-(($Y74*PI()/$Z$49)^2)*$Z$39*BE$56)</f>
        <v>4.5264580224236672E-205</v>
      </c>
      <c r="BF74">
        <f t="shared" si="15"/>
        <v>1.2230763375034797E-212</v>
      </c>
      <c r="BG74">
        <f t="shared" si="15"/>
        <v>3.3048227904063089E-220</v>
      </c>
      <c r="BH74">
        <f t="shared" si="15"/>
        <v>8.9298217462717185E-228</v>
      </c>
      <c r="BI74">
        <f t="shared" si="15"/>
        <v>2.412891850953451E-235</v>
      </c>
      <c r="BJ74">
        <f t="shared" si="15"/>
        <v>6.5197729162955008E-243</v>
      </c>
      <c r="BK74">
        <f t="shared" si="15"/>
        <v>1.761680237067349E-250</v>
      </c>
      <c r="BL74">
        <f t="shared" si="15"/>
        <v>4.7601665618692484E-258</v>
      </c>
      <c r="BM74">
        <f t="shared" si="15"/>
        <v>1.2862244536516245E-265</v>
      </c>
      <c r="BN74">
        <f t="shared" si="15"/>
        <v>3.4754526415600289E-273</v>
      </c>
      <c r="BO74">
        <f t="shared" si="15"/>
        <v>9.390883262249967E-281</v>
      </c>
      <c r="BP74">
        <f t="shared" si="15"/>
        <v>2.5374708082799702E-288</v>
      </c>
      <c r="BQ74">
        <f t="shared" si="15"/>
        <v>6.8563924426107057E-296</v>
      </c>
      <c r="BR74">
        <f t="shared" si="15"/>
        <v>1.8526387112508129E-303</v>
      </c>
      <c r="BS74">
        <f t="shared" si="15"/>
        <v>0</v>
      </c>
      <c r="BT74">
        <f t="shared" si="15"/>
        <v>1.3526331625583311E-318</v>
      </c>
      <c r="BU74">
        <f t="shared" ref="BU74:BU82" si="16">EXP(-(($Y74*PI()/$Z$49)^2)*$Z$39*BU$56)</f>
        <v>0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4.7486655493531789</v>
      </c>
      <c r="S75">
        <f>$Z$52+(-$Z$38*$Z$49*$Z$49/(2*$Z$39)+ $Z$53-$Z$52)/$Z$49*$Z$45+$Z$38/(2*$Z$39)*$Z$45*$Z$45+SUMPRODUCT($Z$58:$Z$82,$AB$58:$AB$82,AW$58:AW$82)</f>
        <v>3.0978864696958981</v>
      </c>
      <c r="W75">
        <f>$Z$52+(-$Z$38*$Z$49*$Z$49/(2*$Z$39)+ $Z$53-$Z$52)/$Z$49*$Z$44+$Z$38/(2*$Z$39)*$Z$44*$Z$44+SUMPRODUCT($Z$58:$Z$82,$AA$58:$AA$82,AW$58:AW$82)</f>
        <v>2.0147549268530343</v>
      </c>
      <c r="Y75">
        <v>18</v>
      </c>
      <c r="Z75" s="3">
        <f t="shared" si="12"/>
        <v>0.14735757783773981</v>
      </c>
      <c r="AA75">
        <f t="shared" si="6"/>
        <v>0.99330926635363814</v>
      </c>
      <c r="AB75">
        <f t="shared" si="7"/>
        <v>-0.29325003738446281</v>
      </c>
      <c r="AC75">
        <f t="shared" si="8"/>
        <v>6.6090584325694368E-2</v>
      </c>
      <c r="AD75">
        <f t="shared" si="14"/>
        <v>1</v>
      </c>
      <c r="AE75">
        <f t="shared" si="14"/>
        <v>3.27429676843416E-9</v>
      </c>
      <c r="AF75">
        <f t="shared" si="14"/>
        <v>1.0721018071027386E-17</v>
      </c>
      <c r="AG75">
        <f t="shared" si="14"/>
        <v>3.5103790709314206E-26</v>
      </c>
      <c r="AH75">
        <f t="shared" si="14"/>
        <v>1.1494022847929579E-34</v>
      </c>
      <c r="AI75">
        <f t="shared" si="14"/>
        <v>3.763483745561236E-43</v>
      </c>
      <c r="AJ75">
        <f t="shared" si="14"/>
        <v>1.2322761221634572E-51</v>
      </c>
      <c r="AK75">
        <f t="shared" si="14"/>
        <v>4.0348377246175832E-60</v>
      </c>
      <c r="AL75">
        <f t="shared" si="14"/>
        <v>1.3211254574208849E-68</v>
      </c>
      <c r="AM75">
        <f t="shared" si="14"/>
        <v>4.3257563088511004E-77</v>
      </c>
      <c r="AN75">
        <f t="shared" si="14"/>
        <v>1.4163809903102019E-85</v>
      </c>
      <c r="AO75">
        <f t="shared" si="13"/>
        <v>4.6376511558049414E-94</v>
      </c>
      <c r="AP75">
        <f t="shared" si="13"/>
        <v>1.5185044412540782E-102</v>
      </c>
      <c r="AQ75">
        <f t="shared" si="13"/>
        <v>4.9720341848500174E-111</v>
      </c>
      <c r="AR75">
        <f t="shared" si="13"/>
        <v>1.6279913555618467E-119</v>
      </c>
      <c r="AS75">
        <f t="shared" si="13"/>
        <v>5.3305262096946897E-128</v>
      </c>
      <c r="AT75">
        <f t="shared" si="13"/>
        <v>1.7453724742453441E-136</v>
      </c>
      <c r="AU75">
        <f t="shared" si="13"/>
        <v>5.7148667822217013E-145</v>
      </c>
      <c r="AV75">
        <f t="shared" si="13"/>
        <v>1.871216106307641E-153</v>
      </c>
      <c r="AW75">
        <f t="shared" si="13"/>
        <v>6.1269211592181216E-162</v>
      </c>
      <c r="AX75">
        <f t="shared" si="13"/>
        <v>2.0061348745471543E-170</v>
      </c>
      <c r="AY75">
        <f t="shared" si="13"/>
        <v>6.5686778567718945E-179</v>
      </c>
      <c r="AZ75">
        <f t="shared" si="13"/>
        <v>2.1507815806566635E-187</v>
      </c>
      <c r="BA75">
        <f t="shared" si="13"/>
        <v>7.042293877076112E-196</v>
      </c>
      <c r="BB75">
        <f t="shared" si="13"/>
        <v>2.3058549272103212E-204</v>
      </c>
      <c r="BC75">
        <f t="shared" si="13"/>
        <v>7.5500586468816833E-213</v>
      </c>
      <c r="BD75">
        <f t="shared" si="13"/>
        <v>2.4721121037437005E-221</v>
      </c>
      <c r="BE75">
        <f t="shared" si="15"/>
        <v>8.0944248770833789E-230</v>
      </c>
      <c r="BF75">
        <f t="shared" si="15"/>
        <v>2.6503567858318828E-238</v>
      </c>
      <c r="BG75">
        <f t="shared" si="15"/>
        <v>8.6780505899778233E-247</v>
      </c>
      <c r="BH75">
        <f t="shared" si="15"/>
        <v>2.8414499679739122E-255</v>
      </c>
      <c r="BI75">
        <f t="shared" si="15"/>
        <v>9.3037569914849809E-264</v>
      </c>
      <c r="BJ75">
        <f t="shared" si="15"/>
        <v>3.0463247167541136E-272</v>
      </c>
      <c r="BK75">
        <f t="shared" si="15"/>
        <v>9.974566498674024E-281</v>
      </c>
      <c r="BL75">
        <f t="shared" si="15"/>
        <v>3.2659713823943314E-289</v>
      </c>
      <c r="BM75">
        <f t="shared" si="15"/>
        <v>1.0693754528955566E-297</v>
      </c>
      <c r="BN75">
        <f t="shared" si="15"/>
        <v>3.5014509478561735E-306</v>
      </c>
      <c r="BO75">
        <f t="shared" si="15"/>
        <v>1.1464797585413963E-314</v>
      </c>
      <c r="BP75">
        <f t="shared" si="15"/>
        <v>3.9525251667299724E-323</v>
      </c>
      <c r="BQ75">
        <f t="shared" si="15"/>
        <v>0</v>
      </c>
      <c r="BR75">
        <f t="shared" si="15"/>
        <v>0</v>
      </c>
      <c r="BS75">
        <f t="shared" si="15"/>
        <v>0</v>
      </c>
      <c r="BT75">
        <f t="shared" si="15"/>
        <v>0</v>
      </c>
      <c r="BU75">
        <f t="shared" si="16"/>
        <v>0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4.7917345800238813</v>
      </c>
      <c r="S76">
        <f>$Z$52+(-$Z$38*$Z$49*$Z$49/(2*$Z$39)+ $Z$53-$Z$52)/$Z$49*$Z$45+$Z$38/(2*$Z$39)*$Z$45*$Z$45+SUMPRODUCT($Z$58:$Z$82,$AB$58:$AB$82,AX$58:AX$82)</f>
        <v>3.1607687740968426</v>
      </c>
      <c r="W76">
        <f>$Z$52+(-$Z$38*$Z$49*$Z$49/(2*$Z$39)+ $Z$53-$Z$52)/$Z$49*$Z$44+$Z$38/(2*$Z$39)*$Z$44*$Z$44+SUMPRODUCT($Z$58:$Z$82,$AA$58:$AA$82,AX$58:AX$82)</f>
        <v>2.0387458475897104</v>
      </c>
      <c r="Y76">
        <v>19</v>
      </c>
      <c r="Z76" s="3">
        <f t="shared" si="12"/>
        <v>-0.17764792442892624</v>
      </c>
      <c r="AA76">
        <f t="shared" si="6"/>
        <v>0.95105651629515364</v>
      </c>
      <c r="AB76">
        <f t="shared" si="7"/>
        <v>-0.95105651629515509</v>
      </c>
      <c r="AC76">
        <f t="shared" si="8"/>
        <v>0.58778525229247458</v>
      </c>
      <c r="AD76">
        <f t="shared" si="14"/>
        <v>1</v>
      </c>
      <c r="AE76">
        <f t="shared" si="14"/>
        <v>3.5169441358392436E-10</v>
      </c>
      <c r="AF76">
        <f t="shared" si="14"/>
        <v>1.2368894439116622E-19</v>
      </c>
      <c r="AG76">
        <f t="shared" si="14"/>
        <v>4.3500705082852548E-29</v>
      </c>
      <c r="AH76">
        <f t="shared" si="14"/>
        <v>1.529895496460101E-38</v>
      </c>
      <c r="AI76">
        <f t="shared" si="14"/>
        <v>5.3805562919695091E-48</v>
      </c>
      <c r="AJ76">
        <f t="shared" si="14"/>
        <v>1.8923113427055286E-57</v>
      </c>
      <c r="AK76">
        <f t="shared" si="14"/>
        <v>6.6551532799087574E-67</v>
      </c>
      <c r="AL76">
        <f t="shared" si="14"/>
        <v>2.3405799243865228E-76</v>
      </c>
      <c r="AM76">
        <f t="shared" si="14"/>
        <v>8.2316877643971092E-86</v>
      </c>
      <c r="AN76">
        <f t="shared" si="14"/>
        <v>2.8950386011049379E-95</v>
      </c>
      <c r="AO76">
        <f t="shared" si="13"/>
        <v>1.01816877013582E-104</v>
      </c>
      <c r="AP76">
        <f t="shared" si="13"/>
        <v>3.5808422177315936E-114</v>
      </c>
      <c r="AQ76">
        <f t="shared" si="13"/>
        <v>1.2593622039013811E-123</v>
      </c>
      <c r="AR76">
        <f t="shared" si="13"/>
        <v>4.4291059394248358E-133</v>
      </c>
      <c r="AS76">
        <f t="shared" si="13"/>
        <v>1.5576916126177192E-142</v>
      </c>
      <c r="AT76">
        <f t="shared" si="13"/>
        <v>5.4783143824405978E-152</v>
      </c>
      <c r="AU76">
        <f t="shared" si="13"/>
        <v>1.9266923125163313E-161</v>
      </c>
      <c r="AV76">
        <f t="shared" si="13"/>
        <v>6.7760656899939705E-171</v>
      </c>
      <c r="AW76">
        <f t="shared" si="13"/>
        <v>2.3831063167862277E-180</v>
      </c>
      <c r="AX76">
        <f t="shared" si="13"/>
        <v>8.3812474072173287E-190</v>
      </c>
      <c r="AY76">
        <f t="shared" si="13"/>
        <v>2.9476363520246763E-199</v>
      </c>
      <c r="AZ76">
        <f t="shared" si="13"/>
        <v>1.0366680506759624E-208</v>
      </c>
      <c r="BA76">
        <f t="shared" si="13"/>
        <v>3.6459017168778876E-218</v>
      </c>
      <c r="BB76">
        <f t="shared" si="13"/>
        <v>1.2822425964091532E-227</v>
      </c>
      <c r="BC76">
        <f t="shared" si="13"/>
        <v>4.5095791141273888E-237</v>
      </c>
      <c r="BD76">
        <f t="shared" si="13"/>
        <v>1.58599295346964E-246</v>
      </c>
      <c r="BE76">
        <f t="shared" si="15"/>
        <v>5.5778457031069666E-256</v>
      </c>
      <c r="BF76">
        <f t="shared" si="15"/>
        <v>1.9616987109143863E-265</v>
      </c>
      <c r="BG76">
        <f t="shared" si="15"/>
        <v>6.8991811732369992E-275</v>
      </c>
      <c r="BH76">
        <f t="shared" si="15"/>
        <v>2.4264022092850211E-284</v>
      </c>
      <c r="BI76">
        <f t="shared" si="15"/>
        <v>8.5335277084895101E-294</v>
      </c>
      <c r="BJ76">
        <f t="shared" si="15"/>
        <v>3.0011924553013856E-303</v>
      </c>
      <c r="BK76">
        <f t="shared" si="15"/>
        <v>0</v>
      </c>
      <c r="BL76">
        <f t="shared" si="15"/>
        <v>3.7054923438093491E-322</v>
      </c>
      <c r="BM76">
        <f t="shared" si="15"/>
        <v>0</v>
      </c>
      <c r="BN76">
        <f t="shared" si="15"/>
        <v>0</v>
      </c>
      <c r="BO76">
        <f t="shared" si="15"/>
        <v>0</v>
      </c>
      <c r="BP76">
        <f t="shared" si="15"/>
        <v>0</v>
      </c>
      <c r="BQ76">
        <f t="shared" si="15"/>
        <v>0</v>
      </c>
      <c r="BR76">
        <f t="shared" si="15"/>
        <v>0</v>
      </c>
      <c r="BS76">
        <f t="shared" si="15"/>
        <v>0</v>
      </c>
      <c r="BT76">
        <f t="shared" si="15"/>
        <v>0</v>
      </c>
      <c r="BU76">
        <f t="shared" si="16"/>
        <v>0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4.8318330096221489</v>
      </c>
      <c r="S77">
        <f>$Z$52+(-$Z$38*$Z$49*$Z$49/(2*$Z$39)+ $Z$53-$Z$52)/$Z$49*$Z$45+$Z$38/(2*$Z$39)*$Z$45*$Z$45+SUMPRODUCT($Z$58:$Z$82,$AB$58:$AB$82,AY$58:AY$82)</f>
        <v>3.2199620084465668</v>
      </c>
      <c r="W77">
        <f>$Z$52+(-$Z$38*$Z$49*$Z$49/(2*$Z$39)+ $Z$53-$Z$52)/$Z$49*$Z$44+$Z$38/(2*$Z$39)*$Z$44*$Z$44+SUMPRODUCT($Z$58:$Z$82,$AA$58:$AA$82,AY$58:AY$82)</f>
        <v>2.0616705744390456</v>
      </c>
      <c r="Y77">
        <v>20</v>
      </c>
      <c r="Z77" s="3">
        <f t="shared" si="12"/>
        <v>0.13262182005396589</v>
      </c>
      <c r="AA77">
        <f t="shared" si="6"/>
        <v>0.73572391067313225</v>
      </c>
      <c r="AB77">
        <f t="shared" si="7"/>
        <v>0.32469946920467985</v>
      </c>
      <c r="AC77">
        <f t="shared" si="8"/>
        <v>-0.96940026593933182</v>
      </c>
      <c r="AD77">
        <f t="shared" si="14"/>
        <v>1</v>
      </c>
      <c r="AE77">
        <f t="shared" si="14"/>
        <v>3.3483980919244865E-11</v>
      </c>
      <c r="AF77">
        <f t="shared" si="14"/>
        <v>1.1211768159437795E-21</v>
      </c>
      <c r="AG77">
        <f t="shared" si="14"/>
        <v>3.7541457679166227E-32</v>
      </c>
      <c r="AH77">
        <f t="shared" si="14"/>
        <v>1.2570374526098317E-42</v>
      </c>
      <c r="AI77">
        <f t="shared" si="14"/>
        <v>4.2090611986616045E-53</v>
      </c>
      <c r="AJ77">
        <f t="shared" si="14"/>
        <v>1.4093610446768293E-63</v>
      </c>
      <c r="AK77">
        <f t="shared" si="14"/>
        <v>4.7191018328272885E-74</v>
      </c>
      <c r="AL77">
        <f t="shared" si="14"/>
        <v>1.5801429285857529E-84</v>
      </c>
      <c r="AM77">
        <f t="shared" si="14"/>
        <v>5.2909468013400693E-95</v>
      </c>
      <c r="AN77">
        <f t="shared" si="14"/>
        <v>1.7716196174076144E-105</v>
      </c>
      <c r="AO77">
        <f t="shared" si="13"/>
        <v>5.9320868880535832E-116</v>
      </c>
      <c r="AP77">
        <f t="shared" si="13"/>
        <v>1.9862985542522248E-126</v>
      </c>
      <c r="AQ77">
        <f t="shared" si="13"/>
        <v>6.6509182890490509E-137</v>
      </c>
      <c r="AR77">
        <f t="shared" si="13"/>
        <v>2.2269918885700049E-147</v>
      </c>
      <c r="AS77">
        <f t="shared" si="13"/>
        <v>7.4568543112648963E-158</v>
      </c>
      <c r="AT77">
        <f t="shared" si="13"/>
        <v>2.496851674759276E-168</v>
      </c>
      <c r="AU77">
        <f t="shared" si="13"/>
        <v>8.3604521736597304E-179</v>
      </c>
      <c r="AV77">
        <f t="shared" si="13"/>
        <v>2.7994105900705342E-189</v>
      </c>
      <c r="AW77">
        <f t="shared" si="13"/>
        <v>9.3735492175245916E-200</v>
      </c>
      <c r="AX77">
        <f t="shared" si="13"/>
        <v>3.1386356145614009E-210</v>
      </c>
      <c r="AY77">
        <f t="shared" si="13"/>
        <v>1.0509395419374273E-220</v>
      </c>
      <c r="AZ77">
        <f t="shared" si="13"/>
        <v>3.5189670125330115E-231</v>
      </c>
      <c r="BA77">
        <f t="shared" si="13"/>
        <v>1.1782895609438072E-241</v>
      </c>
      <c r="BB77">
        <f t="shared" si="13"/>
        <v>3.9453802337004024E-252</v>
      </c>
      <c r="BC77">
        <f t="shared" si="13"/>
        <v>1.3210715117538257E-262</v>
      </c>
      <c r="BD77">
        <f t="shared" si="13"/>
        <v>4.423470768597278E-273</v>
      </c>
      <c r="BE77">
        <f t="shared" si="15"/>
        <v>1.4811532507169103E-283</v>
      </c>
      <c r="BF77">
        <f t="shared" si="15"/>
        <v>4.9594950249661213E-294</v>
      </c>
      <c r="BG77">
        <f t="shared" si="15"/>
        <v>1.6606354065433305E-304</v>
      </c>
      <c r="BH77">
        <f t="shared" si="15"/>
        <v>5.5604652053512962E-315</v>
      </c>
      <c r="BI77">
        <f t="shared" si="15"/>
        <v>0</v>
      </c>
      <c r="BJ77">
        <f t="shared" si="15"/>
        <v>0</v>
      </c>
      <c r="BK77">
        <f t="shared" si="15"/>
        <v>0</v>
      </c>
      <c r="BL77">
        <f t="shared" si="15"/>
        <v>0</v>
      </c>
      <c r="BM77">
        <f t="shared" si="15"/>
        <v>0</v>
      </c>
      <c r="BN77">
        <f t="shared" si="15"/>
        <v>0</v>
      </c>
      <c r="BO77">
        <f t="shared" si="15"/>
        <v>0</v>
      </c>
      <c r="BP77">
        <f t="shared" si="15"/>
        <v>0</v>
      </c>
      <c r="BQ77">
        <f t="shared" si="15"/>
        <v>0</v>
      </c>
      <c r="BR77">
        <f t="shared" si="15"/>
        <v>0</v>
      </c>
      <c r="BS77">
        <f t="shared" si="15"/>
        <v>0</v>
      </c>
      <c r="BT77">
        <f t="shared" si="15"/>
        <v>0</v>
      </c>
      <c r="BU77">
        <f t="shared" si="16"/>
        <v>0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4.8692321806886847</v>
      </c>
      <c r="S78">
        <f>$Z$52+(-$Z$38*$Z$49*$Z$49/(2*$Z$39)+ $Z$53-$Z$52)/$Z$49*$Z$45+$Z$38/(2*$Z$39)*$Z$45*$Z$45+SUMPRODUCT($Z$58:$Z$82,$AB$58:$AB$82,AZ$58:AZ$82)</f>
        <v>3.2756828927980584</v>
      </c>
      <c r="W78">
        <f>$Z$52+(-$Z$38*$Z$49*$Z$49/(2*$Z$39)+ $Z$53-$Z$52)/$Z$49*$Z$44+$Z$38/(2*$Z$39)*$Z$44*$Z$44+SUMPRODUCT($Z$58:$Z$82,$AA$58:$AA$82,AZ$58:AZ$82)</f>
        <v>2.0835202309644023</v>
      </c>
      <c r="Y78">
        <v>21</v>
      </c>
      <c r="Z78" s="3">
        <f t="shared" si="12"/>
        <v>-0.1607290744833143</v>
      </c>
      <c r="AA78">
        <f t="shared" si="6"/>
        <v>0.38649916929245198</v>
      </c>
      <c r="AB78">
        <f t="shared" si="7"/>
        <v>0.94031939011616106</v>
      </c>
      <c r="AC78">
        <f t="shared" si="8"/>
        <v>0.90199123013296101</v>
      </c>
      <c r="AD78">
        <f t="shared" si="14"/>
        <v>1</v>
      </c>
      <c r="AE78">
        <f t="shared" si="14"/>
        <v>2.8257444746235882E-12</v>
      </c>
      <c r="AF78">
        <f t="shared" si="14"/>
        <v>7.9848305618567725E-24</v>
      </c>
      <c r="AG78">
        <f t="shared" si="14"/>
        <v>2.2563087240949118E-35</v>
      </c>
      <c r="AH78">
        <f t="shared" si="14"/>
        <v>6.3757519101561948E-47</v>
      </c>
      <c r="AI78">
        <f t="shared" si="14"/>
        <v>1.8016242857137115E-58</v>
      </c>
      <c r="AJ78">
        <f t="shared" si="14"/>
        <v>5.0909290584275326E-70</v>
      </c>
      <c r="AK78">
        <f t="shared" si="14"/>
        <v>1.4385664657548177E-81</v>
      </c>
      <c r="AL78">
        <f t="shared" si="14"/>
        <v>4.0650205933971113E-93</v>
      </c>
      <c r="AM78">
        <f t="shared" si="14"/>
        <v>1.1486707648278337E-104</v>
      </c>
      <c r="AN78">
        <f t="shared" si="14"/>
        <v>3.2458500668730716E-116</v>
      </c>
      <c r="AO78">
        <f t="shared" si="13"/>
        <v>9.1719414285073773E-128</v>
      </c>
      <c r="AP78">
        <f t="shared" si="13"/>
        <v>2.5917558677937423E-139</v>
      </c>
      <c r="AQ78">
        <f t="shared" si="13"/>
        <v>7.323639822989557E-151</v>
      </c>
      <c r="AR78">
        <f t="shared" si="13"/>
        <v>2.069473146202933E-162</v>
      </c>
      <c r="AS78">
        <f t="shared" si="13"/>
        <v>5.8478013752273658E-174</v>
      </c>
      <c r="AT78">
        <f t="shared" si="13"/>
        <v>1.6524392424740723E-185</v>
      </c>
      <c r="AU78">
        <f t="shared" si="13"/>
        <v>4.66937031405769E-197</v>
      </c>
      <c r="AV78">
        <f t="shared" si="13"/>
        <v>1.3194438944040776E-208</v>
      </c>
      <c r="AW78">
        <f t="shared" si="13"/>
        <v>3.7284148634755172E-220</v>
      </c>
      <c r="AX78">
        <f t="shared" si="13"/>
        <v>1.0535540975637864E-231</v>
      </c>
      <c r="AY78">
        <f t="shared" si="13"/>
        <v>2.9770727698976013E-243</v>
      </c>
      <c r="AZ78">
        <f t="shared" si="13"/>
        <v>8.4124549835047104E-255</v>
      </c>
      <c r="BA78">
        <f t="shared" si="13"/>
        <v>2.377143301639316E-266</v>
      </c>
      <c r="BB78">
        <f t="shared" si="13"/>
        <v>6.7171952629859339E-278</v>
      </c>
      <c r="BC78">
        <f t="shared" si="13"/>
        <v>1.8981095570339015E-289</v>
      </c>
      <c r="BD78">
        <f t="shared" si="13"/>
        <v>5.363569169912419E-301</v>
      </c>
      <c r="BE78">
        <f t="shared" si="15"/>
        <v>0</v>
      </c>
      <c r="BF78">
        <f t="shared" si="15"/>
        <v>4.9406564584124654E-324</v>
      </c>
      <c r="BG78">
        <f t="shared" si="15"/>
        <v>0</v>
      </c>
      <c r="BH78">
        <f t="shared" si="15"/>
        <v>0</v>
      </c>
      <c r="BI78">
        <f t="shared" si="15"/>
        <v>0</v>
      </c>
      <c r="BJ78">
        <f t="shared" si="15"/>
        <v>0</v>
      </c>
      <c r="BK78">
        <f t="shared" si="15"/>
        <v>0</v>
      </c>
      <c r="BL78">
        <f t="shared" si="15"/>
        <v>0</v>
      </c>
      <c r="BM78">
        <f t="shared" si="15"/>
        <v>0</v>
      </c>
      <c r="BN78">
        <f t="shared" si="15"/>
        <v>0</v>
      </c>
      <c r="BO78">
        <f t="shared" si="15"/>
        <v>0</v>
      </c>
      <c r="BP78">
        <f t="shared" si="15"/>
        <v>0</v>
      </c>
      <c r="BQ78">
        <f t="shared" si="15"/>
        <v>0</v>
      </c>
      <c r="BR78">
        <f t="shared" si="15"/>
        <v>0</v>
      </c>
      <c r="BS78">
        <f t="shared" si="15"/>
        <v>0</v>
      </c>
      <c r="BT78">
        <f t="shared" si="15"/>
        <v>0</v>
      </c>
      <c r="BU78">
        <f t="shared" si="16"/>
        <v>0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4.9041662440148217</v>
      </c>
      <c r="S79">
        <f>$Z$52+(-$Z$38*$Z$49*$Z$49/(2*$Z$39)+ $Z$53-$Z$52)/$Z$49*$Z$45+$Z$38/(2*$Z$39)*$Z$45*$Z$45+SUMPRODUCT($Z$58:$Z$82,$AB$58:$AB$82,BA$58:BA$82)</f>
        <v>3.3281357765090265</v>
      </c>
      <c r="W79">
        <f>$Z$52+(-$Z$38*$Z$49*$Z$49/(2*$Z$39)+ $Z$53-$Z$52)/$Z$49*$Z$44+$Z$38/(2*$Z$39)*$Z$44*$Z$44+SUMPRODUCT($Z$58:$Z$82,$AA$58:$AA$82,BA$58:BA$82)</f>
        <v>2.1043012734714051</v>
      </c>
      <c r="Y79">
        <v>22</v>
      </c>
      <c r="Z79" s="3">
        <f t="shared" si="12"/>
        <v>0.12056529095815076</v>
      </c>
      <c r="AA79">
        <f t="shared" si="6"/>
        <v>-3.3063369317306163E-2</v>
      </c>
      <c r="AB79">
        <f t="shared" si="7"/>
        <v>-0.35579384692251448</v>
      </c>
      <c r="AC79">
        <f t="shared" si="8"/>
        <v>-0.41678186049528476</v>
      </c>
      <c r="AD79">
        <f t="shared" si="14"/>
        <v>1</v>
      </c>
      <c r="AE79">
        <f t="shared" si="14"/>
        <v>2.1137463651748395E-13</v>
      </c>
      <c r="AF79">
        <f t="shared" si="14"/>
        <v>4.4679229139071796E-26</v>
      </c>
      <c r="AG79">
        <f t="shared" si="14"/>
        <v>9.4440541653944172E-39</v>
      </c>
      <c r="AH79">
        <f t="shared" si="14"/>
        <v>1.9962335164616824E-51</v>
      </c>
      <c r="AI79">
        <f t="shared" si="14"/>
        <v>4.2195306005745661E-64</v>
      </c>
      <c r="AJ79">
        <f t="shared" si="14"/>
        <v>8.9190159078916322E-77</v>
      </c>
      <c r="AK79">
        <f t="shared" si="14"/>
        <v>1.8852537456236948E-89</v>
      </c>
      <c r="AL79">
        <f t="shared" si="14"/>
        <v>3.9849475544366007E-102</v>
      </c>
      <c r="AM79">
        <f t="shared" si="14"/>
        <v>8.4231669336141834E-115</v>
      </c>
      <c r="AN79">
        <f t="shared" si="14"/>
        <v>1.7804438489183134E-127</v>
      </c>
      <c r="AO79">
        <f t="shared" si="13"/>
        <v>3.7634060550354739E-140</v>
      </c>
      <c r="AP79">
        <f t="shared" si="13"/>
        <v>7.9548844765214942E-153</v>
      </c>
      <c r="AQ79">
        <f t="shared" si="13"/>
        <v>1.6814608147627627E-165</v>
      </c>
      <c r="AR79">
        <f t="shared" si="13"/>
        <v>3.5541810630127831E-178</v>
      </c>
      <c r="AS79">
        <f t="shared" si="13"/>
        <v>7.5126359875723137E-191</v>
      </c>
      <c r="AT79">
        <f t="shared" si="13"/>
        <v>1.5879807011607535E-203</v>
      </c>
      <c r="AU79">
        <f t="shared" si="13"/>
        <v>3.3565878472713264E-216</v>
      </c>
      <c r="AV79">
        <f t="shared" si="13"/>
        <v>7.0949703919316383E-229</v>
      </c>
      <c r="AW79">
        <f t="shared" si="13"/>
        <v>1.4996983633766275E-241</v>
      </c>
      <c r="AX79">
        <f t="shared" si="13"/>
        <v>3.1699797440532795E-254</v>
      </c>
      <c r="AY79">
        <f t="shared" si="13"/>
        <v>6.7005284683274904E-267</v>
      </c>
      <c r="AZ79">
        <f t="shared" si="13"/>
        <v>1.4163232575482834E-279</v>
      </c>
      <c r="BA79">
        <f t="shared" si="13"/>
        <v>2.993746040604358E-292</v>
      </c>
      <c r="BB79">
        <f t="shared" si="13"/>
        <v>6.3280153791654801E-305</v>
      </c>
      <c r="BC79">
        <f t="shared" si="13"/>
        <v>1.3375834289203609E-317</v>
      </c>
      <c r="BD79">
        <f t="shared" si="13"/>
        <v>0</v>
      </c>
      <c r="BE79">
        <f t="shared" si="15"/>
        <v>0</v>
      </c>
      <c r="BF79">
        <f t="shared" si="15"/>
        <v>0</v>
      </c>
      <c r="BG79">
        <f t="shared" si="15"/>
        <v>0</v>
      </c>
      <c r="BH79">
        <f t="shared" si="15"/>
        <v>0</v>
      </c>
      <c r="BI79">
        <f t="shared" si="15"/>
        <v>0</v>
      </c>
      <c r="BJ79">
        <f t="shared" si="15"/>
        <v>0</v>
      </c>
      <c r="BK79">
        <f t="shared" si="15"/>
        <v>0</v>
      </c>
      <c r="BL79">
        <f t="shared" si="15"/>
        <v>0</v>
      </c>
      <c r="BM79">
        <f t="shared" si="15"/>
        <v>0</v>
      </c>
      <c r="BN79">
        <f t="shared" si="15"/>
        <v>0</v>
      </c>
      <c r="BO79">
        <f t="shared" si="15"/>
        <v>0</v>
      </c>
      <c r="BP79">
        <f t="shared" si="15"/>
        <v>0</v>
      </c>
      <c r="BQ79">
        <f t="shared" si="15"/>
        <v>0</v>
      </c>
      <c r="BR79">
        <f t="shared" si="15"/>
        <v>0</v>
      </c>
      <c r="BS79">
        <f t="shared" si="15"/>
        <v>0</v>
      </c>
      <c r="BT79">
        <f t="shared" si="15"/>
        <v>0</v>
      </c>
      <c r="BU79">
        <f t="shared" si="16"/>
        <v>0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4.9368390678010412</v>
      </c>
      <c r="S80">
        <f>$Z$52+(-$Z$38*$Z$49*$Z$49/(2*$Z$39)+ $Z$53-$Z$52)/$Z$49*$Z$45+$Z$38/(2*$Z$39)*$Z$45*$Z$45+SUMPRODUCT($Z$58:$Z$82,$AB$58:$AB$82,BB$58:BB$82)</f>
        <v>3.3775130757326806</v>
      </c>
      <c r="W80">
        <f>$Z$52+(-$Z$38*$Z$49*$Z$49/(2*$Z$39)+ $Z$53-$Z$52)/$Z$49*$Z$44+$Z$38/(2*$Z$39)*$Z$44*$Z$44+SUMPRODUCT($Z$58:$Z$82,$AA$58:$AA$82,BB$58:BB$82)</f>
        <v>2.1240316064477724</v>
      </c>
      <c r="Y80">
        <v>23</v>
      </c>
      <c r="Z80" s="3">
        <f t="shared" si="12"/>
        <v>-0.14675263322389565</v>
      </c>
      <c r="AA80">
        <f t="shared" si="6"/>
        <v>-0.4466088068528058</v>
      </c>
      <c r="AB80">
        <f t="shared" si="7"/>
        <v>-0.9285540384897063</v>
      </c>
      <c r="AC80">
        <f t="shared" si="8"/>
        <v>-0.26147994095382948</v>
      </c>
      <c r="AD80">
        <f t="shared" si="14"/>
        <v>1</v>
      </c>
      <c r="AE80">
        <f t="shared" si="14"/>
        <v>1.4015127271223629E-14</v>
      </c>
      <c r="AF80">
        <f t="shared" si="14"/>
        <v>1.9642375483465232E-28</v>
      </c>
      <c r="AG80">
        <f t="shared" si="14"/>
        <v>2.7529033962154815E-42</v>
      </c>
      <c r="AH80">
        <f t="shared" si="14"/>
        <v>3.8582291463343603E-56</v>
      </c>
      <c r="AI80">
        <f t="shared" si="14"/>
        <v>5.4073562178171913E-70</v>
      </c>
      <c r="AJ80">
        <f t="shared" si="14"/>
        <v>7.5784771088960243E-84</v>
      </c>
      <c r="AK80">
        <f t="shared" si="14"/>
        <v>1.0621332120319757E-97</v>
      </c>
      <c r="AL80">
        <f t="shared" si="14"/>
        <v>1.4885929296575636E-111</v>
      </c>
      <c r="AM80">
        <f t="shared" si="14"/>
        <v>2.0862815371221445E-125</v>
      </c>
      <c r="AN80">
        <f t="shared" si="14"/>
        <v>2.9239501266361255E-139</v>
      </c>
      <c r="AO80">
        <f t="shared" si="13"/>
        <v>4.0979525316366018E-153</v>
      </c>
      <c r="AP80">
        <f t="shared" si="13"/>
        <v>5.7433315290051248E-167</v>
      </c>
      <c r="AQ80">
        <f t="shared" si="13"/>
        <v>8.0493522339811628E-181</v>
      </c>
      <c r="AR80">
        <f t="shared" si="13"/>
        <v>1.1281267441872712E-194</v>
      </c>
      <c r="AS80">
        <f t="shared" si="13"/>
        <v>1.5810836871789437E-208</v>
      </c>
      <c r="AT80">
        <f t="shared" si="13"/>
        <v>2.2159089102261103E-222</v>
      </c>
      <c r="AU80">
        <f t="shared" si="13"/>
        <v>3.1056239454346084E-236</v>
      </c>
      <c r="AV80">
        <f t="shared" si="13"/>
        <v>4.3525681529970893E-250</v>
      </c>
      <c r="AW80">
        <f t="shared" si="13"/>
        <v>6.1001866672428602E-264</v>
      </c>
      <c r="AX80">
        <f t="shared" si="13"/>
        <v>8.5494827067554204E-278</v>
      </c>
      <c r="AY80">
        <f t="shared" si="13"/>
        <v>1.198219965064418E-291</v>
      </c>
      <c r="AZ80">
        <f t="shared" si="13"/>
        <v>1.6793224593800075E-305</v>
      </c>
      <c r="BA80">
        <f t="shared" si="13"/>
        <v>2.3535805170939462E-319</v>
      </c>
      <c r="BB80">
        <f t="shared" si="13"/>
        <v>0</v>
      </c>
      <c r="BC80">
        <f t="shared" si="13"/>
        <v>0</v>
      </c>
      <c r="BD80">
        <f t="shared" si="13"/>
        <v>0</v>
      </c>
      <c r="BE80">
        <f t="shared" si="15"/>
        <v>0</v>
      </c>
      <c r="BF80">
        <f t="shared" si="15"/>
        <v>0</v>
      </c>
      <c r="BG80">
        <f t="shared" si="15"/>
        <v>0</v>
      </c>
      <c r="BH80">
        <f t="shared" si="15"/>
        <v>0</v>
      </c>
      <c r="BI80">
        <f t="shared" si="15"/>
        <v>0</v>
      </c>
      <c r="BJ80">
        <f t="shared" si="15"/>
        <v>0</v>
      </c>
      <c r="BK80">
        <f t="shared" si="15"/>
        <v>0</v>
      </c>
      <c r="BL80">
        <f t="shared" si="15"/>
        <v>0</v>
      </c>
      <c r="BM80">
        <f t="shared" si="15"/>
        <v>0</v>
      </c>
      <c r="BN80">
        <f t="shared" si="15"/>
        <v>0</v>
      </c>
      <c r="BO80">
        <f t="shared" si="15"/>
        <v>0</v>
      </c>
      <c r="BP80">
        <f t="shared" si="15"/>
        <v>0</v>
      </c>
      <c r="BQ80">
        <f t="shared" si="15"/>
        <v>0</v>
      </c>
      <c r="BR80">
        <f t="shared" si="15"/>
        <v>0</v>
      </c>
      <c r="BS80">
        <f t="shared" si="15"/>
        <v>0</v>
      </c>
      <c r="BT80">
        <f t="shared" si="15"/>
        <v>0</v>
      </c>
      <c r="BU80">
        <f t="shared" si="16"/>
        <v>0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4.967429671387368</v>
      </c>
      <c r="S81">
        <f>$Z$52+(-$Z$38*$Z$49*$Z$49/(2*$Z$39)+ $Z$53-$Z$52)/$Z$49*$Z$45+$Z$38/(2*$Z$39)*$Z$45*$Z$45+SUMPRODUCT($Z$58:$Z$82,$AB$58:$AB$82,BC$58:BC$82)</f>
        <v>3.4239958569927271</v>
      </c>
      <c r="W81">
        <f>$Z$52+(-$Z$38*$Z$49*$Z$49/(2*$Z$39)+ $Z$53-$Z$52)/$Z$49*$Z$44+$Z$38/(2*$Z$39)*$Z$44*$Z$44+SUMPRODUCT($Z$58:$Z$82,$AA$58:$AA$82,BC$58:BC$82)</f>
        <v>2.142737494268061</v>
      </c>
      <c r="Y81">
        <v>24</v>
      </c>
      <c r="Z81" s="3">
        <f t="shared" si="12"/>
        <v>0.11051818337830489</v>
      </c>
      <c r="AA81">
        <f t="shared" si="6"/>
        <v>-0.77887727876211155</v>
      </c>
      <c r="AB81">
        <f t="shared" si="7"/>
        <v>0.38649916929245193</v>
      </c>
      <c r="AC81">
        <f t="shared" si="8"/>
        <v>0.81862481468669224</v>
      </c>
      <c r="AD81">
        <f t="shared" si="14"/>
        <v>1</v>
      </c>
      <c r="AE81">
        <f t="shared" si="14"/>
        <v>8.2369305364982622E-16</v>
      </c>
      <c r="AF81">
        <f t="shared" si="14"/>
        <v>6.7847010524008835E-31</v>
      </c>
      <c r="AG81">
        <f t="shared" si="14"/>
        <v>5.5885099633266401E-46</v>
      </c>
      <c r="AH81">
        <f t="shared" si="14"/>
        <v>4.6032168370449661E-61</v>
      </c>
      <c r="AI81">
        <f t="shared" si="14"/>
        <v>3.7916369429535079E-76</v>
      </c>
      <c r="AJ81">
        <f t="shared" si="14"/>
        <v>3.1231443610207336E-91</v>
      </c>
      <c r="AK81">
        <f t="shared" si="14"/>
        <v>2.5725123157173982E-106</v>
      </c>
      <c r="AL81">
        <f t="shared" si="14"/>
        <v>2.118960083301274E-121</v>
      </c>
      <c r="AM81">
        <f t="shared" si="14"/>
        <v>1.745372337847203E-136</v>
      </c>
      <c r="AN81">
        <f t="shared" si="14"/>
        <v>1.437651070716737E-151</v>
      </c>
      <c r="AO81">
        <f t="shared" si="13"/>
        <v>1.1841829537420784E-166</v>
      </c>
      <c r="AP81">
        <f t="shared" si="13"/>
        <v>9.7540306997733881E-182</v>
      </c>
      <c r="AQ81">
        <f t="shared" si="13"/>
        <v>8.0343273324878102E-197</v>
      </c>
      <c r="AR81">
        <f t="shared" si="13"/>
        <v>6.6178182353892683E-212</v>
      </c>
      <c r="AS81">
        <f t="shared" si="13"/>
        <v>5.4510497748281365E-227</v>
      </c>
      <c r="AT81">
        <f t="shared" si="13"/>
        <v>4.489991834623631E-242</v>
      </c>
      <c r="AU81">
        <f t="shared" si="13"/>
        <v>3.6983743143958174E-257</v>
      </c>
      <c r="AV81">
        <f t="shared" si="13"/>
        <v>3.0463226931926535E-272</v>
      </c>
      <c r="AW81">
        <f t="shared" si="13"/>
        <v>2.5092379790530121E-287</v>
      </c>
      <c r="AX81">
        <f t="shared" si="13"/>
        <v>2.0668401704111476E-302</v>
      </c>
      <c r="AY81">
        <f t="shared" si="13"/>
        <v>1.7024405329955588E-317</v>
      </c>
      <c r="AZ81">
        <f t="shared" si="13"/>
        <v>0</v>
      </c>
      <c r="BA81">
        <f t="shared" si="13"/>
        <v>0</v>
      </c>
      <c r="BB81">
        <f t="shared" si="13"/>
        <v>0</v>
      </c>
      <c r="BC81">
        <f t="shared" si="13"/>
        <v>0</v>
      </c>
      <c r="BD81">
        <f t="shared" si="13"/>
        <v>0</v>
      </c>
      <c r="BE81">
        <f t="shared" si="15"/>
        <v>0</v>
      </c>
      <c r="BF81">
        <f t="shared" si="15"/>
        <v>0</v>
      </c>
      <c r="BG81">
        <f t="shared" si="15"/>
        <v>0</v>
      </c>
      <c r="BH81">
        <f t="shared" si="15"/>
        <v>0</v>
      </c>
      <c r="BI81">
        <f t="shared" si="15"/>
        <v>0</v>
      </c>
      <c r="BJ81">
        <f t="shared" si="15"/>
        <v>0</v>
      </c>
      <c r="BK81">
        <f t="shared" si="15"/>
        <v>0</v>
      </c>
      <c r="BL81">
        <f t="shared" si="15"/>
        <v>0</v>
      </c>
      <c r="BM81">
        <f t="shared" si="15"/>
        <v>0</v>
      </c>
      <c r="BN81">
        <f t="shared" si="15"/>
        <v>0</v>
      </c>
      <c r="BO81">
        <f t="shared" si="15"/>
        <v>0</v>
      </c>
      <c r="BP81">
        <f t="shared" si="15"/>
        <v>0</v>
      </c>
      <c r="BQ81">
        <f t="shared" si="15"/>
        <v>0</v>
      </c>
      <c r="BR81">
        <f t="shared" si="15"/>
        <v>0</v>
      </c>
      <c r="BS81">
        <f t="shared" si="15"/>
        <v>0</v>
      </c>
      <c r="BT81">
        <f t="shared" si="15"/>
        <v>0</v>
      </c>
      <c r="BU81">
        <f t="shared" si="16"/>
        <v>0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4.996096512733855</v>
      </c>
      <c r="S82">
        <f>$Z$52+(-$Z$38*$Z$49*$Z$49/(2*$Z$39)+ $Z$53-$Z$52)/$Z$49*$Z$45+$Z$38/(2*$Z$39)*$Z$45*$Z$45+SUMPRODUCT($Z$58:$Z$82,$AB$58:$AB$82,BD$58:BD$82)</f>
        <v>3.4677544599559744</v>
      </c>
      <c r="W82">
        <f>$Z$52+(-$Z$38*$Z$49*$Z$49/(2*$Z$39)+ $Z$53-$Z$52)/$Z$49*$Z$44+$Z$38/(2*$Z$39)*$Z$44*$Z$44+SUMPRODUCT($Z$58:$Z$82,$AA$58:$AA$82,BD$58:BD$82)</f>
        <v>2.1604511246047284</v>
      </c>
      <c r="Y82">
        <v>25</v>
      </c>
      <c r="Z82" s="3">
        <f t="shared" si="12"/>
        <v>-0.135012422565984</v>
      </c>
      <c r="AA82">
        <f t="shared" si="6"/>
        <v>-0.96940026593933037</v>
      </c>
      <c r="AB82">
        <f t="shared" si="7"/>
        <v>0.91577332665505862</v>
      </c>
      <c r="AC82">
        <f t="shared" si="8"/>
        <v>-0.99658449300666951</v>
      </c>
      <c r="AD82">
        <f t="shared" si="14"/>
        <v>1</v>
      </c>
      <c r="AE82">
        <f t="shared" si="14"/>
        <v>4.2909943878541046E-17</v>
      </c>
      <c r="AF82">
        <f t="shared" si="14"/>
        <v>1.8412628673043287E-33</v>
      </c>
      <c r="AG82">
        <f t="shared" si="14"/>
        <v>7.9008468435894958E-50</v>
      </c>
      <c r="AH82">
        <f t="shared" si="14"/>
        <v>3.3902489465137586E-66</v>
      </c>
      <c r="AI82">
        <f t="shared" si="14"/>
        <v>1.4547535913359744E-82</v>
      </c>
      <c r="AJ82">
        <f t="shared" si="14"/>
        <v>6.2423380845870525E-99</v>
      </c>
      <c r="AK82">
        <f t="shared" si="14"/>
        <v>2.6785837688040131E-115</v>
      </c>
      <c r="AL82">
        <f t="shared" si="14"/>
        <v>1.1493785320307155E-131</v>
      </c>
      <c r="AM82">
        <f t="shared" si="14"/>
        <v>4.9319757152228815E-148</v>
      </c>
      <c r="AN82">
        <f t="shared" si="14"/>
        <v>2.1163080115045546E-164</v>
      </c>
      <c r="AO82">
        <f t="shared" si="13"/>
        <v>9.0810637468845357E-181</v>
      </c>
      <c r="AP82">
        <f t="shared" si="13"/>
        <v>3.8966784762279304E-197</v>
      </c>
      <c r="AQ82">
        <f t="shared" si="13"/>
        <v>1.6720625472759162E-213</v>
      </c>
      <c r="AR82">
        <f t="shared" si="13"/>
        <v>7.1748093841008706E-230</v>
      </c>
      <c r="AS82">
        <f t="shared" si="13"/>
        <v>3.0787059839389006E-246</v>
      </c>
      <c r="AT82">
        <f t="shared" si="13"/>
        <v>1.321071009892932E-262</v>
      </c>
      <c r="AU82">
        <f t="shared" si="13"/>
        <v>5.6687070075727242E-279</v>
      </c>
      <c r="AV82">
        <f t="shared" si="13"/>
        <v>2.4324367954523336E-295</v>
      </c>
      <c r="AW82">
        <f t="shared" si="13"/>
        <v>0</v>
      </c>
      <c r="AX82">
        <f t="shared" si="13"/>
        <v>0</v>
      </c>
      <c r="AY82">
        <f t="shared" si="13"/>
        <v>0</v>
      </c>
      <c r="AZ82">
        <f t="shared" si="13"/>
        <v>0</v>
      </c>
      <c r="BA82">
        <f t="shared" si="13"/>
        <v>0</v>
      </c>
      <c r="BB82">
        <f t="shared" si="13"/>
        <v>0</v>
      </c>
      <c r="BC82">
        <f t="shared" si="13"/>
        <v>0</v>
      </c>
      <c r="BD82">
        <f t="shared" si="13"/>
        <v>0</v>
      </c>
      <c r="BE82">
        <f t="shared" si="15"/>
        <v>0</v>
      </c>
      <c r="BF82">
        <f t="shared" si="15"/>
        <v>0</v>
      </c>
      <c r="BG82">
        <f t="shared" si="15"/>
        <v>0</v>
      </c>
      <c r="BH82">
        <f t="shared" si="15"/>
        <v>0</v>
      </c>
      <c r="BI82">
        <f t="shared" si="15"/>
        <v>0</v>
      </c>
      <c r="BJ82">
        <f t="shared" si="15"/>
        <v>0</v>
      </c>
      <c r="BK82">
        <f t="shared" si="15"/>
        <v>0</v>
      </c>
      <c r="BL82">
        <f t="shared" si="15"/>
        <v>0</v>
      </c>
      <c r="BM82">
        <f t="shared" si="15"/>
        <v>0</v>
      </c>
      <c r="BN82">
        <f t="shared" si="15"/>
        <v>0</v>
      </c>
      <c r="BO82">
        <f t="shared" si="15"/>
        <v>0</v>
      </c>
      <c r="BP82">
        <f t="shared" si="15"/>
        <v>0</v>
      </c>
      <c r="BQ82">
        <f t="shared" si="15"/>
        <v>0</v>
      </c>
      <c r="BR82">
        <f t="shared" si="15"/>
        <v>0</v>
      </c>
      <c r="BS82">
        <f t="shared" si="15"/>
        <v>0</v>
      </c>
      <c r="BT82">
        <f t="shared" si="15"/>
        <v>0</v>
      </c>
      <c r="BU82">
        <f t="shared" si="16"/>
        <v>0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5.0229808782373739</v>
      </c>
      <c r="S83">
        <f>$Z$52+(-$Z$38*$Z$49*$Z$49/(2*$Z$39)+ $Z$53-$Z$52)/$Z$49*$Z$45+$Z$38/(2*$Z$39)*$Z$45*$Z$45+SUMPRODUCT($Z$58:$Z$82,$AB$58:$AB$82,BE$58:BE$82)</f>
        <v>3.5089490990623196</v>
      </c>
      <c r="W83">
        <f>$Z$52+(-$Z$38*$Z$49*$Z$49/(2*$Z$39)+ $Z$53-$Z$52)/$Z$49*$Z$44+$Z$38/(2*$Z$39)*$Z$44*$Z$44+SUMPRODUCT($Z$58:$Z$82,$AA$58:$AA$82,BE$58:BE$82)</f>
        <v>2.1772086953126215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5.0482096050972052</v>
      </c>
      <c r="S84">
        <f>$Z$52+(-$Z$38*$Z$49*$Z$49/(2*$Z$39)+ $Z$53-$Z$52)/$Z$49*$Z$45+$Z$38/(2*$Z$39)*$Z$45*$Z$45+SUMPRODUCT($Z$58:$Z$82,$AB$58:$AB$82,BF$58:BF$82)</f>
        <v>3.547730473492416</v>
      </c>
      <c r="W84">
        <f>$Z$52+(-$Z$38*$Z$49*$Z$49/(2*$Z$39)+ $Z$53-$Z$52)/$Z$49*$Z$44+$Z$38/(2*$Z$39)*$Z$44*$Z$44+SUMPRODUCT($Z$58:$Z$82,$AA$58:$AA$82,BF$58:BF$82)</f>
        <v>2.1930489415645593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5.0718972674806277</v>
      </c>
      <c r="S85">
        <f>$Z$52+(-$Z$38*$Z$49*$Z$49/(2*$Z$39)+ $Z$53-$Z$52)/$Z$49*$Z$45+$Z$38/(2*$Z$39)*$Z$45*$Z$45+SUMPRODUCT($Z$58:$Z$82,$AB$58:$AB$82,BG$58:BG$82)</f>
        <v>3.5842403469594828</v>
      </c>
      <c r="W85">
        <f>$Z$52+(-$Z$38*$Z$49*$Z$49/(2*$Z$39)+ $Z$53-$Z$52)/$Z$49*$Z$44+$Z$38/(2*$Z$39)*$Z$44*$Z$44+SUMPRODUCT($Z$58:$Z$82,$AA$58:$AA$82,BG$58:BG$82)</f>
        <v>2.2080120051616094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5.094147930520954</v>
      </c>
      <c r="S86">
        <f>$Z$52+(-$Z$38*$Z$49*$Z$49/(2*$Z$39)+ $Z$53-$Z$52)/$Z$49*$Z$45+$Z$38/(2*$Z$39)*$Z$45*$Z$45+SUMPRODUCT($Z$58:$Z$82,$AB$58:$AB$82,BH$58:BH$82)</f>
        <v>3.6186120757531075</v>
      </c>
      <c r="W86">
        <f>$Z$52+(-$Z$38*$Z$49*$Z$49/(2*$Z$39)+ $Z$53-$Z$52)/$Z$49*$Z$44+$Z$38/(2*$Z$39)*$Z$44*$Z$44+SUMPRODUCT($Z$58:$Z$82,$AA$58:$AA$82,BH$58:BH$82)</f>
        <v>2.2221385675278027</v>
      </c>
      <c r="AC86" t="s">
        <v>21</v>
      </c>
      <c r="AD86">
        <f>$Z$52+(-$Z$38*$Z$49*$Z$49/(2*$Z$37)+ $Z$53-$Z$52)/$Z$49*$Z$44+$Z$38/(2*$Z$37)*$Z$44*$Z$44+SUMPRODUCT($Z$58:$Z$82,$AA$58:$AA$82,AD$58:AD$82)</f>
        <v>1.3704856465151418</v>
      </c>
      <c r="AE86">
        <f t="shared" ref="AE86:BU86" si="17">$Z$52+(-$Z$38*$Z$49*$Z$49/(2*$Z$37)+ $Z$53-$Z$52)/$Z$49*$Z$44+$Z$38/(2*$Z$37)*$Z$44*$Z$44+SUMPRODUCT($Z$58:$Z$82,$AA$58:$AA$82,AE$58:AE$82)</f>
        <v>1.4364674773607498</v>
      </c>
      <c r="AF86">
        <f t="shared" si="17"/>
        <v>1.5305099950776273</v>
      </c>
      <c r="AG86">
        <f t="shared" si="17"/>
        <v>1.5835671422243309</v>
      </c>
      <c r="AH86">
        <f t="shared" si="17"/>
        <v>1.6187038542364482</v>
      </c>
      <c r="AI86">
        <f t="shared" si="17"/>
        <v>1.6454307653023426</v>
      </c>
      <c r="AJ86">
        <f t="shared" si="17"/>
        <v>1.668832720912079</v>
      </c>
      <c r="AK86">
        <f t="shared" si="17"/>
        <v>1.6917574746136661</v>
      </c>
      <c r="AL86">
        <f t="shared" si="17"/>
        <v>1.7156070804039878</v>
      </c>
      <c r="AM86">
        <f t="shared" si="17"/>
        <v>1.7408662218056994</v>
      </c>
      <c r="AN86">
        <f t="shared" si="17"/>
        <v>1.7674955798611389</v>
      </c>
      <c r="AO86">
        <f t="shared" si="17"/>
        <v>1.7951988391476301</v>
      </c>
      <c r="AP86">
        <f t="shared" si="17"/>
        <v>1.8235860180306955</v>
      </c>
      <c r="AQ86">
        <f t="shared" si="17"/>
        <v>1.8522638522029375</v>
      </c>
      <c r="AR86">
        <f t="shared" si="17"/>
        <v>1.8808800111400084</v>
      </c>
      <c r="AS86">
        <f t="shared" si="17"/>
        <v>1.9091403410330492</v>
      </c>
      <c r="AT86">
        <f t="shared" si="17"/>
        <v>1.936811501759097</v>
      </c>
      <c r="AU86">
        <f t="shared" si="17"/>
        <v>1.963716424623362</v>
      </c>
      <c r="AV86">
        <f t="shared" si="17"/>
        <v>1.9897268099765304</v>
      </c>
      <c r="AW86">
        <f t="shared" si="17"/>
        <v>2.0147549268530343</v>
      </c>
      <c r="AX86">
        <f t="shared" si="17"/>
        <v>2.0387458475897104</v>
      </c>
      <c r="AY86">
        <f t="shared" si="17"/>
        <v>2.0616705744390456</v>
      </c>
      <c r="AZ86">
        <f t="shared" si="17"/>
        <v>2.0835202309644023</v>
      </c>
      <c r="BA86">
        <f t="shared" si="17"/>
        <v>2.1043012734714051</v>
      </c>
      <c r="BB86">
        <f t="shared" si="17"/>
        <v>2.1240316064477724</v>
      </c>
      <c r="BC86">
        <f t="shared" si="17"/>
        <v>2.142737494268061</v>
      </c>
      <c r="BD86">
        <f t="shared" si="17"/>
        <v>2.1604511246047284</v>
      </c>
      <c r="BE86">
        <f t="shared" si="17"/>
        <v>2.1772086953126215</v>
      </c>
      <c r="BF86">
        <f t="shared" si="17"/>
        <v>2.1930489415645593</v>
      </c>
      <c r="BG86">
        <f t="shared" si="17"/>
        <v>2.2080120051616094</v>
      </c>
      <c r="BH86">
        <f t="shared" si="17"/>
        <v>2.2221385675278027</v>
      </c>
      <c r="BI86">
        <f t="shared" si="17"/>
        <v>2.2354692057282337</v>
      </c>
      <c r="BJ86">
        <f t="shared" si="17"/>
        <v>2.248043915494121</v>
      </c>
      <c r="BK86">
        <f t="shared" si="17"/>
        <v>2.2599017582569236</v>
      </c>
      <c r="BL86">
        <f t="shared" si="17"/>
        <v>2.2710806172674003</v>
      </c>
      <c r="BM86">
        <f t="shared" si="17"/>
        <v>2.2816170315149766</v>
      </c>
      <c r="BN86">
        <f t="shared" si="17"/>
        <v>2.2915460841856889</v>
      </c>
      <c r="BO86">
        <f t="shared" si="17"/>
        <v>2.3009013434154686</v>
      </c>
      <c r="BP86">
        <f t="shared" si="17"/>
        <v>2.3097148373070153</v>
      </c>
      <c r="BQ86">
        <f t="shared" si="17"/>
        <v>2.3180170502542863</v>
      </c>
      <c r="BR86">
        <f t="shared" si="17"/>
        <v>2.3258369438499136</v>
      </c>
      <c r="BS86">
        <f t="shared" si="17"/>
        <v>2.33320199135777</v>
      </c>
      <c r="BT86">
        <f t="shared" si="17"/>
        <v>2.3401382181358734</v>
      </c>
      <c r="BU86">
        <f t="shared" si="17"/>
        <v>2.3466702532776722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5.1150565882947223</v>
      </c>
      <c r="S87">
        <f>$Z$52+(-$Z$38*$Z$49*$Z$49/(2*$Z$39)+ $Z$53-$Z$52)/$Z$49*$Z$45+$Z$38/(2*$Z$39)*$Z$45*$Z$45+SUMPRODUCT($Z$58:$Z$82,$AB$58:$AB$82,BI$58:BI$82)</f>
        <v>3.6509711258303326</v>
      </c>
      <c r="W87">
        <f>$Z$52+(-$Z$38*$Z$49*$Z$49/(2*$Z$39)+ $Z$53-$Z$52)/$Z$49*$Z$44+$Z$38/(2*$Z$39)*$Z$44*$Z$44+SUMPRODUCT($Z$58:$Z$82,$AA$58:$AA$82,BI$58:BI$82)</f>
        <v>2.2354692057282337</v>
      </c>
      <c r="AC87" t="s">
        <v>22</v>
      </c>
      <c r="AD87">
        <f>$Z$52+(-$Z$38*$Z$49*$Z$49/(2*$Z$37)+ $Z$53-$Z$52)/$Z$49*$Z$45+$Z$38/(2*$Z$37)*$Z$45*$Z$45+SUMPRODUCT($Z$58:$Z$82,$AB$58:$AB$82,AD$58:AD$82)</f>
        <v>1.4610173965488422</v>
      </c>
      <c r="AE87">
        <f t="shared" ref="AE87:BU87" si="18">$Z$52+(-$Z$38*$Z$49*$Z$49/(2*$Z$37)+ $Z$53-$Z$52)/$Z$49*$Z$45+$Z$38/(2*$Z$37)*$Z$45*$Z$45+SUMPRODUCT($Z$58:$Z$82,$AB$58:$AB$82,AE$58:AE$82)</f>
        <v>1.498653573524102</v>
      </c>
      <c r="AF87">
        <f t="shared" si="18"/>
        <v>1.5066613758298772</v>
      </c>
      <c r="AG87">
        <f t="shared" si="18"/>
        <v>1.5495727368697465</v>
      </c>
      <c r="AH87">
        <f t="shared" si="18"/>
        <v>1.6307324619872698</v>
      </c>
      <c r="AI87">
        <f t="shared" si="18"/>
        <v>1.7364750568804164</v>
      </c>
      <c r="AJ87">
        <f t="shared" si="18"/>
        <v>1.8542288868985999</v>
      </c>
      <c r="AK87">
        <f t="shared" si="18"/>
        <v>1.9758179478017497</v>
      </c>
      <c r="AL87">
        <f t="shared" si="18"/>
        <v>2.0964839396068524</v>
      </c>
      <c r="AM87">
        <f t="shared" si="18"/>
        <v>2.2136237909371204</v>
      </c>
      <c r="AN87">
        <f t="shared" si="18"/>
        <v>2.3259079780877592</v>
      </c>
      <c r="AO87">
        <f t="shared" si="18"/>
        <v>2.432739328823005</v>
      </c>
      <c r="AP87">
        <f t="shared" si="18"/>
        <v>2.5339342729345828</v>
      </c>
      <c r="AQ87">
        <f t="shared" si="18"/>
        <v>2.6295380114271696</v>
      </c>
      <c r="AR87">
        <f t="shared" si="18"/>
        <v>2.7197181544364302</v>
      </c>
      <c r="AS87">
        <f t="shared" si="18"/>
        <v>2.8047038953279211</v>
      </c>
      <c r="AT87">
        <f t="shared" si="18"/>
        <v>2.8847515156641323</v>
      </c>
      <c r="AU87">
        <f t="shared" si="18"/>
        <v>2.9601250683029283</v>
      </c>
      <c r="AV87">
        <f t="shared" si="18"/>
        <v>3.0310857839795511</v>
      </c>
      <c r="AW87">
        <f t="shared" si="18"/>
        <v>3.0978864696958981</v>
      </c>
      <c r="AX87">
        <f t="shared" si="18"/>
        <v>3.1607687740968426</v>
      </c>
      <c r="AY87">
        <f t="shared" si="18"/>
        <v>3.2199620084465668</v>
      </c>
      <c r="AZ87">
        <f t="shared" si="18"/>
        <v>3.2756828927980584</v>
      </c>
      <c r="BA87">
        <f t="shared" si="18"/>
        <v>3.3281357765090265</v>
      </c>
      <c r="BB87">
        <f t="shared" si="18"/>
        <v>3.3775130757326806</v>
      </c>
      <c r="BC87">
        <f t="shared" si="18"/>
        <v>3.4239958569927271</v>
      </c>
      <c r="BD87">
        <f t="shared" si="18"/>
        <v>3.4677544599559744</v>
      </c>
      <c r="BE87">
        <f t="shared" si="18"/>
        <v>3.5089490990623196</v>
      </c>
      <c r="BF87">
        <f t="shared" si="18"/>
        <v>3.547730473492416</v>
      </c>
      <c r="BG87">
        <f t="shared" si="18"/>
        <v>3.5842403469594828</v>
      </c>
      <c r="BH87">
        <f t="shared" si="18"/>
        <v>3.6186120757531075</v>
      </c>
      <c r="BI87">
        <f t="shared" si="18"/>
        <v>3.6509711258303326</v>
      </c>
      <c r="BJ87">
        <f t="shared" si="18"/>
        <v>3.6814355558265204</v>
      </c>
      <c r="BK87">
        <f t="shared" si="18"/>
        <v>3.7101164528950163</v>
      </c>
      <c r="BL87">
        <f t="shared" si="18"/>
        <v>3.7371183580155787</v>
      </c>
      <c r="BM87">
        <f t="shared" si="18"/>
        <v>3.7625396627868706</v>
      </c>
      <c r="BN87">
        <f t="shared" si="18"/>
        <v>3.7864729673844266</v>
      </c>
      <c r="BO87">
        <f t="shared" si="18"/>
        <v>3.8090054304875869</v>
      </c>
      <c r="BP87">
        <f t="shared" si="18"/>
        <v>3.830219096205123</v>
      </c>
      <c r="BQ87">
        <f t="shared" si="18"/>
        <v>3.8501911893338434</v>
      </c>
      <c r="BR87">
        <f t="shared" si="18"/>
        <v>3.8689944045636593</v>
      </c>
      <c r="BS87">
        <f t="shared" si="18"/>
        <v>3.8866971770369587</v>
      </c>
      <c r="BT87">
        <f t="shared" si="18"/>
        <v>3.9033639269356661</v>
      </c>
      <c r="BU87">
        <f t="shared" si="18"/>
        <v>3.9190552993862093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5.1347103393445668</v>
      </c>
      <c r="S88">
        <f>$Z$52+(-$Z$38*$Z$49*$Z$49/(2*$Z$39)+ $Z$53-$Z$52)/$Z$49*$Z$45+$Z$38/(2*$Z$39)*$Z$45*$Z$45+SUMPRODUCT($Z$58:$Z$82,$AB$58:$AB$82,BJ$58:BJ$82)</f>
        <v>3.6814355558265204</v>
      </c>
      <c r="W88">
        <f>$Z$52+(-$Z$38*$Z$49*$Z$49/(2*$Z$39)+ $Z$53-$Z$52)/$Z$49*$Z$44+$Z$38/(2*$Z$39)*$Z$44*$Z$44+SUMPRODUCT($Z$58:$Z$82,$AA$58:$AA$82,BJ$58:BJ$82)</f>
        <v>2.248043915494121</v>
      </c>
      <c r="AC88" t="s">
        <v>23</v>
      </c>
      <c r="AD88">
        <f>$Z$52+(-$Z$38*$Z$49*$Z$49/(2*$Z$37)+ $Z$53-$Z$52)/$Z$49*$Z$46+$Z$38/(2*$Z$37)*$Z$46*$Z$46+SUMPRODUCT($Z$58:$Z$82,$AC$58:$AC$82,AD$58:AD$82)</f>
        <v>1.7061426961855246</v>
      </c>
      <c r="AE88">
        <f t="shared" ref="AE88:BU88" si="19">$Z$52+(-$Z$38*$Z$49*$Z$49/(2*$Z$37)+ $Z$53-$Z$52)/$Z$49*$Z$46+$Z$38/(2*$Z$37)*$Z$46*$Z$46+SUMPRODUCT($Z$58:$Z$82,$AC$58:$AC$82,AE$58:AE$82)</f>
        <v>1.8513132353786852</v>
      </c>
      <c r="AF88">
        <f t="shared" si="19"/>
        <v>2.3807152599967205</v>
      </c>
      <c r="AG88">
        <f t="shared" si="19"/>
        <v>2.8111809397301699</v>
      </c>
      <c r="AH88">
        <f t="shared" si="19"/>
        <v>3.1385226061495306</v>
      </c>
      <c r="AI88">
        <f t="shared" si="19"/>
        <v>3.3938171743180998</v>
      </c>
      <c r="AJ88">
        <f t="shared" si="19"/>
        <v>3.5993160614614794</v>
      </c>
      <c r="AK88">
        <f t="shared" si="19"/>
        <v>3.769353363296537</v>
      </c>
      <c r="AL88">
        <f t="shared" si="19"/>
        <v>3.9132587087787902</v>
      </c>
      <c r="AM88">
        <f t="shared" si="19"/>
        <v>4.0372881019963325</v>
      </c>
      <c r="AN88">
        <f t="shared" si="19"/>
        <v>4.145774054177263</v>
      </c>
      <c r="AO88">
        <f t="shared" si="19"/>
        <v>4.2418100103462235</v>
      </c>
      <c r="AP88">
        <f t="shared" si="19"/>
        <v>4.327666606409192</v>
      </c>
      <c r="AQ88">
        <f t="shared" si="19"/>
        <v>4.4050518430098649</v>
      </c>
      <c r="AR88">
        <f t="shared" si="19"/>
        <v>4.4752783615466463</v>
      </c>
      <c r="AS88">
        <f t="shared" si="19"/>
        <v>4.5393740303085641</v>
      </c>
      <c r="AT88">
        <f t="shared" si="19"/>
        <v>4.5981570501992408</v>
      </c>
      <c r="AU88">
        <f t="shared" si="19"/>
        <v>4.6522882692243694</v>
      </c>
      <c r="AV88">
        <f t="shared" si="19"/>
        <v>4.7023084772389128</v>
      </c>
      <c r="AW88">
        <f t="shared" si="19"/>
        <v>4.7486655493531789</v>
      </c>
      <c r="AX88">
        <f t="shared" si="19"/>
        <v>4.7917345800238813</v>
      </c>
      <c r="AY88">
        <f t="shared" si="19"/>
        <v>4.8318330096221489</v>
      </c>
      <c r="AZ88">
        <f t="shared" si="19"/>
        <v>4.8692321806886847</v>
      </c>
      <c r="BA88">
        <f t="shared" si="19"/>
        <v>4.9041662440148217</v>
      </c>
      <c r="BB88">
        <f t="shared" si="19"/>
        <v>4.9368390678010412</v>
      </c>
      <c r="BC88">
        <f t="shared" si="19"/>
        <v>4.967429671387368</v>
      </c>
      <c r="BD88">
        <f t="shared" si="19"/>
        <v>4.996096512733855</v>
      </c>
      <c r="BE88">
        <f t="shared" si="19"/>
        <v>5.0229808782373739</v>
      </c>
      <c r="BF88">
        <f t="shared" si="19"/>
        <v>5.0482096050972052</v>
      </c>
      <c r="BG88">
        <f t="shared" si="19"/>
        <v>5.0718972674806277</v>
      </c>
      <c r="BH88">
        <f t="shared" si="19"/>
        <v>5.094147930520954</v>
      </c>
      <c r="BI88">
        <f t="shared" si="19"/>
        <v>5.1150565882947223</v>
      </c>
      <c r="BJ88">
        <f t="shared" si="19"/>
        <v>5.1347103393445668</v>
      </c>
      <c r="BK88">
        <f t="shared" si="19"/>
        <v>5.1531893443118415</v>
      </c>
      <c r="BL88">
        <f t="shared" si="19"/>
        <v>5.1705676303517523</v>
      </c>
      <c r="BM88">
        <f t="shared" si="19"/>
        <v>5.1869137625575972</v>
      </c>
      <c r="BN88">
        <f t="shared" si="19"/>
        <v>5.2022914006409522</v>
      </c>
      <c r="BO88">
        <f t="shared" si="19"/>
        <v>5.2167597800959857</v>
      </c>
      <c r="BP88">
        <f t="shared" si="19"/>
        <v>5.2303741233799892</v>
      </c>
      <c r="BQ88">
        <f t="shared" si="19"/>
        <v>5.2431859874543836</v>
      </c>
      <c r="BR88">
        <f t="shared" si="19"/>
        <v>5.2552435734495022</v>
      </c>
      <c r="BS88">
        <f t="shared" si="19"/>
        <v>5.2665919976689866</v>
      </c>
      <c r="BT88">
        <f t="shared" si="19"/>
        <v>5.277273524979595</v>
      </c>
      <c r="BU88">
        <f t="shared" si="19"/>
        <v>5.287327782738978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5.1531893443118415</v>
      </c>
      <c r="S89">
        <f>$Z$52+(-$Z$38*$Z$49*$Z$49/(2*$Z$39)+ $Z$53-$Z$52)/$Z$49*$Z$45+$Z$38/(2*$Z$39)*$Z$45*$Z$45+SUMPRODUCT($Z$58:$Z$82,$AB$58:$AB$82,BK$58:BK$82)</f>
        <v>3.7101164528950163</v>
      </c>
      <c r="W89">
        <f>$Z$52+(-$Z$38*$Z$49*$Z$49/(2*$Z$39)+ $Z$53-$Z$52)/$Z$49*$Z$44+$Z$38/(2*$Z$39)*$Z$44*$Z$44+SUMPRODUCT($Z$58:$Z$82,$AA$58:$AA$82,BK$58:BK$82)</f>
        <v>2.2599017582569236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5.1705676303517523</v>
      </c>
      <c r="S90">
        <f>$Z$52+(-$Z$38*$Z$49*$Z$49/(2*$Z$39)+ $Z$53-$Z$52)/$Z$49*$Z$45+$Z$38/(2*$Z$39)*$Z$45*$Z$45+SUMPRODUCT($Z$58:$Z$82,$AB$58:$AB$82,BL$58:BL$82)</f>
        <v>3.7371183580155787</v>
      </c>
      <c r="W90">
        <f>$Z$52+(-$Z$38*$Z$49*$Z$49/(2*$Z$39)+ $Z$53-$Z$52)/$Z$49*$Z$44+$Z$38/(2*$Z$39)*$Z$44*$Z$44+SUMPRODUCT($Z$58:$Z$82,$AA$58:$AA$82,BL$58:BL$82)</f>
        <v>2.2710806172674003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5.1869137625575972</v>
      </c>
      <c r="S91">
        <f>$Z$52+(-$Z$38*$Z$49*$Z$49/(2*$Z$39)+ $Z$53-$Z$52)/$Z$49*$Z$45+$Z$38/(2*$Z$39)*$Z$45*$Z$45+SUMPRODUCT($Z$58:$Z$82,$AB$58:$AB$82,BM$58:BM$82)</f>
        <v>3.7625396627868706</v>
      </c>
      <c r="W91">
        <f>$Z$52+(-$Z$38*$Z$49*$Z$49/(2*$Z$39)+ $Z$53-$Z$52)/$Z$49*$Z$44+$Z$38/(2*$Z$39)*$Z$44*$Z$44+SUMPRODUCT($Z$58:$Z$82,$AA$58:$AA$82,BM$58:BM$82)</f>
        <v>2.2816170315149766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5.2022914006409522</v>
      </c>
      <c r="S92">
        <f>$Z$52+(-$Z$38*$Z$49*$Z$49/(2*$Z$39)+ $Z$53-$Z$52)/$Z$49*$Z$45+$Z$38/(2*$Z$39)*$Z$45*$Z$45+SUMPRODUCT($Z$58:$Z$82,$AB$58:$AB$82,BN$58:BN$82)</f>
        <v>3.7864729673844266</v>
      </c>
      <c r="W92">
        <f>$Z$52+(-$Z$38*$Z$49*$Z$49/(2*$Z$39)+ $Z$53-$Z$52)/$Z$49*$Z$44+$Z$38/(2*$Z$39)*$Z$44*$Z$44+SUMPRODUCT($Z$58:$Z$82,$AA$58:$AA$82,BN$58:BN$82)</f>
        <v>2.2915460841856889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5.2167597800959857</v>
      </c>
      <c r="S93">
        <f>$Z$52+(-$Z$38*$Z$49*$Z$49/(2*$Z$39)+ $Z$53-$Z$52)/$Z$49*$Z$45+$Z$38/(2*$Z$39)*$Z$45*$Z$45+SUMPRODUCT($Z$58:$Z$82,$AB$58:$AB$82,BO$58:BO$82)</f>
        <v>3.8090054304875869</v>
      </c>
      <c r="W93">
        <f>$Z$52+(-$Z$38*$Z$49*$Z$49/(2*$Z$39)+ $Z$53-$Z$52)/$Z$49*$Z$44+$Z$38/(2*$Z$39)*$Z$44*$Z$44+SUMPRODUCT($Z$58:$Z$82,$AA$58:$AA$82,BO$58:BO$82)</f>
        <v>2.3009013434154686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5.2303741233799892</v>
      </c>
      <c r="S94">
        <f>$Z$52+(-$Z$38*$Z$49*$Z$49/(2*$Z$39)+ $Z$53-$Z$52)/$Z$49*$Z$45+$Z$38/(2*$Z$39)*$Z$45*$Z$45+SUMPRODUCT($Z$58:$Z$82,$AB$58:$AB$82,BP$58:BP$82)</f>
        <v>3.830219096205123</v>
      </c>
      <c r="W94">
        <f>$Z$52+(-$Z$38*$Z$49*$Z$49/(2*$Z$39)+ $Z$53-$Z$52)/$Z$49*$Z$44+$Z$38/(2*$Z$39)*$Z$44*$Z$44+SUMPRODUCT($Z$58:$Z$82,$AA$58:$AA$82,BP$58:BP$82)</f>
        <v>2.3097148373070153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5.2431859874543836</v>
      </c>
      <c r="S95">
        <f>$Z$52+(-$Z$38*$Z$49*$Z$49/(2*$Z$39)+ $Z$53-$Z$52)/$Z$49*$Z$45+$Z$38/(2*$Z$39)*$Z$45*$Z$45+SUMPRODUCT($Z$58:$Z$82,$AB$58:$AB$82,BQ$58:BQ$82)</f>
        <v>3.8501911893338434</v>
      </c>
      <c r="W95">
        <f>$Z$52+(-$Z$38*$Z$49*$Z$49/(2*$Z$39)+ $Z$53-$Z$52)/$Z$49*$Z$44+$Z$38/(2*$Z$39)*$Z$44*$Z$44+SUMPRODUCT($Z$58:$Z$82,$AA$58:$AA$82,BQ$58:BQ$82)</f>
        <v>2.3180170502542863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5.2552435734495022</v>
      </c>
      <c r="S96">
        <f>$Z$52+(-$Z$38*$Z$49*$Z$49/(2*$Z$39)+ $Z$53-$Z$52)/$Z$49*$Z$45+$Z$38/(2*$Z$39)*$Z$45*$Z$45+SUMPRODUCT($Z$58:$Z$82,$AB$58:$AB$82,BR$58:BR$82)</f>
        <v>3.8689944045636593</v>
      </c>
      <c r="W96">
        <f>$Z$52+(-$Z$38*$Z$49*$Z$49/(2*$Z$39)+ $Z$53-$Z$52)/$Z$49*$Z$44+$Z$38/(2*$Z$39)*$Z$44*$Z$44+SUMPRODUCT($Z$58:$Z$82,$AA$58:$AA$82,BR$58:BR$82)</f>
        <v>2.3258369438499136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5.2665919976689866</v>
      </c>
      <c r="S97">
        <f>$Z$52+(-$Z$38*$Z$49*$Z$49/(2*$Z$39)+ $Z$53-$Z$52)/$Z$49*$Z$45+$Z$38/(2*$Z$39)*$Z$45*$Z$45+SUMPRODUCT($Z$58:$Z$82,$AB$58:$AB$82,BS$58:BS$82)</f>
        <v>3.8866971770369587</v>
      </c>
      <c r="W97">
        <f>$Z$52+(-$Z$38*$Z$49*$Z$49/(2*$Z$39)+ $Z$53-$Z$52)/$Z$49*$Z$44+$Z$38/(2*$Z$39)*$Z$44*$Z$44+SUMPRODUCT($Z$58:$Z$82,$AA$58:$AA$82,BS$58:BS$82)</f>
        <v>2.33320199135777</v>
      </c>
      <c r="AD97">
        <f>AD95-AD56</f>
        <v>0</v>
      </c>
      <c r="AE97">
        <f t="shared" ref="AE97:BT97" si="20">AE95-AE56</f>
        <v>0</v>
      </c>
      <c r="AF97">
        <f t="shared" si="20"/>
        <v>0</v>
      </c>
      <c r="AG97">
        <f t="shared" si="20"/>
        <v>0</v>
      </c>
      <c r="AH97">
        <f t="shared" si="20"/>
        <v>0</v>
      </c>
      <c r="AI97">
        <f t="shared" si="20"/>
        <v>0</v>
      </c>
      <c r="AJ97">
        <f t="shared" si="20"/>
        <v>0</v>
      </c>
      <c r="AK97">
        <f t="shared" si="20"/>
        <v>0</v>
      </c>
      <c r="AL97">
        <f t="shared" si="20"/>
        <v>0</v>
      </c>
      <c r="AM97">
        <f t="shared" si="20"/>
        <v>0</v>
      </c>
      <c r="AN97">
        <f t="shared" si="20"/>
        <v>0</v>
      </c>
      <c r="AO97">
        <f t="shared" si="20"/>
        <v>0</v>
      </c>
      <c r="AP97">
        <f t="shared" si="20"/>
        <v>0</v>
      </c>
      <c r="AQ97">
        <f t="shared" si="20"/>
        <v>0</v>
      </c>
      <c r="AR97">
        <f t="shared" si="20"/>
        <v>0</v>
      </c>
      <c r="AS97">
        <f t="shared" si="20"/>
        <v>0</v>
      </c>
      <c r="AT97">
        <f t="shared" si="20"/>
        <v>0</v>
      </c>
      <c r="AU97">
        <f t="shared" si="20"/>
        <v>0</v>
      </c>
      <c r="AV97">
        <f t="shared" si="20"/>
        <v>0</v>
      </c>
      <c r="AW97">
        <f t="shared" si="20"/>
        <v>0</v>
      </c>
      <c r="AX97">
        <f t="shared" si="20"/>
        <v>0</v>
      </c>
      <c r="AY97">
        <f t="shared" si="20"/>
        <v>0</v>
      </c>
      <c r="AZ97">
        <f t="shared" si="20"/>
        <v>0</v>
      </c>
      <c r="BA97">
        <f t="shared" si="20"/>
        <v>0</v>
      </c>
      <c r="BB97">
        <f t="shared" si="20"/>
        <v>0</v>
      </c>
      <c r="BC97">
        <f t="shared" si="20"/>
        <v>0</v>
      </c>
      <c r="BD97">
        <f t="shared" si="20"/>
        <v>0</v>
      </c>
      <c r="BE97">
        <f t="shared" si="20"/>
        <v>0</v>
      </c>
      <c r="BF97">
        <f t="shared" si="20"/>
        <v>0</v>
      </c>
      <c r="BG97">
        <f t="shared" si="20"/>
        <v>0</v>
      </c>
      <c r="BH97">
        <f t="shared" si="20"/>
        <v>0</v>
      </c>
      <c r="BI97">
        <f t="shared" si="20"/>
        <v>0</v>
      </c>
      <c r="BJ97">
        <f t="shared" si="20"/>
        <v>0</v>
      </c>
      <c r="BK97">
        <f t="shared" si="20"/>
        <v>0</v>
      </c>
      <c r="BL97">
        <f t="shared" si="20"/>
        <v>0</v>
      </c>
      <c r="BM97">
        <f t="shared" si="20"/>
        <v>0</v>
      </c>
      <c r="BN97">
        <f t="shared" si="20"/>
        <v>0</v>
      </c>
      <c r="BO97">
        <f t="shared" si="20"/>
        <v>0</v>
      </c>
      <c r="BP97">
        <f t="shared" si="20"/>
        <v>0</v>
      </c>
      <c r="BQ97">
        <f t="shared" si="20"/>
        <v>0</v>
      </c>
      <c r="BR97">
        <f t="shared" si="20"/>
        <v>0</v>
      </c>
      <c r="BS97">
        <f t="shared" si="20"/>
        <v>0</v>
      </c>
      <c r="BT97">
        <f t="shared" si="20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5.277273524979595</v>
      </c>
      <c r="S98">
        <f>$Z$52+(-$Z$38*$Z$49*$Z$49/(2*$Z$39)+ $Z$53-$Z$52)/$Z$49*$Z$45+$Z$38/(2*$Z$39)*$Z$45*$Z$45+SUMPRODUCT($Z$58:$Z$82,$AB$58:$AB$82,BT$58:BT$82)</f>
        <v>3.9033639269356661</v>
      </c>
      <c r="W98">
        <f>$Z$52+(-$Z$38*$Z$49*$Z$49/(2*$Z$39)+ $Z$53-$Z$52)/$Z$49*$Z$44+$Z$38/(2*$Z$39)*$Z$44*$Z$44+SUMPRODUCT($Z$58:$Z$82,$AA$58:$AA$82,BT$58:BT$82)</f>
        <v>2.3401382181358734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5.287327782738978</v>
      </c>
      <c r="S99">
        <f>$Z$52+(-$Z$38*$Z$49*$Z$49/(2*$Z$39)+ $Z$53-$Z$52)/$Z$49*$Z$45+$Z$38/(2*$Z$39)*$Z$45*$Z$45+SUMPRODUCT($Z$58:$Z$82,$AB$58:$AB$82,BU$58:BU$82)</f>
        <v>3.9190552993862093</v>
      </c>
      <c r="W99">
        <f>$Z$52+(-$Z$38*$Z$49*$Z$49/(2*$Z$39)+ $Z$53-$Z$52)/$Z$49*$Z$44+$Z$38/(2*$Z$39)*$Z$44*$Z$44+SUMPRODUCT($Z$58:$Z$82,$AA$58:$AA$82,BU$58:BU$82)</f>
        <v>2.3466702532776722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3" name="Spinner 1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4" name="Spinner 12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Spinner 13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29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Spinner 14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Spinner 15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1.5088333778120617</v>
      </c>
      <c r="AH3">
        <f>SQRT(AG3/(3*44))</f>
        <v>0.10691377784231375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ht="14.45" x14ac:dyDescent="0.3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ht="14.45" x14ac:dyDescent="0.3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ht="14.45" x14ac:dyDescent="0.3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ht="14.45" x14ac:dyDescent="0.3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ht="14.45" x14ac:dyDescent="0.3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4">
        <v>1</v>
      </c>
      <c r="AA37">
        <f>AE44</f>
        <v>39</v>
      </c>
      <c r="AB37" t="s">
        <v>41</v>
      </c>
    </row>
    <row r="38" spans="1:32" ht="14.45" x14ac:dyDescent="0.3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4">
        <v>0</v>
      </c>
      <c r="AA38">
        <f>AD45</f>
        <v>-8.0000000000000071E-2</v>
      </c>
      <c r="AB38" t="s">
        <v>57</v>
      </c>
      <c r="AC38" t="s">
        <v>32</v>
      </c>
      <c r="AD38" t="s">
        <v>38</v>
      </c>
      <c r="AE38" t="s">
        <v>39</v>
      </c>
    </row>
    <row r="39" spans="1:32" ht="14.45" x14ac:dyDescent="0.3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v>17.370912831587177</v>
      </c>
      <c r="AA39">
        <f>AC44</f>
        <v>20</v>
      </c>
      <c r="AB39" t="s">
        <v>30</v>
      </c>
      <c r="AF39" t="s">
        <v>54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  <c r="AF40" t="s">
        <v>52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</row>
    <row r="44" spans="1:32" ht="14.45" x14ac:dyDescent="0.3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46</v>
      </c>
      <c r="AE44">
        <v>39</v>
      </c>
    </row>
    <row r="45" spans="1:32" ht="14.45" x14ac:dyDescent="0.3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-8.0000000000000071E-2</v>
      </c>
    </row>
    <row r="46" spans="1:32" ht="14.45" x14ac:dyDescent="0.3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x14ac:dyDescent="0.25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1">
        <v>1.8492577051003929</v>
      </c>
      <c r="AA52" t="s">
        <v>27</v>
      </c>
      <c r="AB52">
        <f>AB50*Z43+AB51</f>
        <v>1.8131473530779085</v>
      </c>
    </row>
    <row r="53" spans="13:73" x14ac:dyDescent="0.25">
      <c r="Y53" t="s">
        <v>11</v>
      </c>
      <c r="Z53" s="1">
        <v>6.8852450199974022</v>
      </c>
      <c r="AA53" t="s">
        <v>28</v>
      </c>
      <c r="AB53">
        <f>AB50*Z47+AB51</f>
        <v>6.4807323280245477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1.7120065392287733</v>
      </c>
      <c r="S56">
        <f>$Z$52+(-$Z$38*$Z$49*$Z$49/(2*$Z$39)+ $Z$53-$Z$52)/$Z$49*$Z$45+$Z$38/(2*$Z$39)*$Z$45*$Z$45+SUMPRODUCT($Z$58:$Z$82,$AB$58:$AB$82,AD$58:AD$82)</f>
        <v>1.4580060917238216</v>
      </c>
      <c r="W56">
        <f>$Z$52+(-$Z$38*$Z$49*$Z$49/(2*$Z$39)+ $Z$53-$Z$52)/$Z$49*$Z$44+$Z$38/(2*$Z$39)*$Z$44*$Z$44+SUMPRODUCT($Z$58:$Z$82,$AA$58:$AA$82,AD$58:AD$82)</f>
        <v>1.3753995708162687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1.7854438416917682</v>
      </c>
      <c r="S57">
        <f>$Z$52+(-$Z$38*$Z$49*$Z$49/(2*$Z$39)+ $Z$53-$Z$52)/$Z$49*$Z$45+$Z$38/(2*$Z$39)*$Z$45*$Z$45+SUMPRODUCT($Z$58:$Z$82,$AB$58:$AB$82,AE$58:AE$82)</f>
        <v>1.4986204810905863</v>
      </c>
      <c r="W57">
        <f>$Z$52+(-$Z$38*$Z$49*$Z$49/(2*$Z$39)+ $Z$53-$Z$52)/$Z$49*$Z$44+$Z$38/(2*$Z$39)*$Z$44*$Z$44+SUMPRODUCT($Z$58:$Z$82,$AA$58:$AA$82,AE$58:AE$82)</f>
        <v>1.4207535511173925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2.2672811143925431</v>
      </c>
      <c r="S58">
        <f>$Z$52+(-$Z$38*$Z$49*$Z$49/(2*$Z$39)+ $Z$53-$Z$52)/$Z$49*$Z$45+$Z$38/(2*$Z$39)*$Z$45*$Z$45+SUMPRODUCT($Z$58:$Z$82,$AB$58:$AB$82,AF$58:AF$82)</f>
        <v>1.5017201255169557</v>
      </c>
      <c r="W58">
        <f>$Z$52+(-$Z$38*$Z$49*$Z$49/(2*$Z$39)+ $Z$53-$Z$52)/$Z$49*$Z$44+$Z$38/(2*$Z$39)*$Z$44*$Z$44+SUMPRODUCT($Z$58:$Z$82,$AA$58:$AA$82,AF$58:AF$82)</f>
        <v>1.5190272991803038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-3.6558199061178231</v>
      </c>
      <c r="AA58">
        <f t="shared" ref="AA58:AA82" si="6">SIN(Y58*PI()*$Z$44/$Z$49)</f>
        <v>0.41678186049529042</v>
      </c>
      <c r="AB58">
        <f t="shared" ref="AB58:AB82" si="7">SIN(Y58*PI()*$Z$45/$Z$49)</f>
        <v>0.999863304992469</v>
      </c>
      <c r="AC58">
        <f t="shared" ref="AC58:AC82" si="8">SIN(Y58*PI()*$Z$46/$Z$49)</f>
        <v>0.63996854050331642</v>
      </c>
      <c r="AD58">
        <f t="shared" ref="AD58:AS73" si="9">EXP(-(($Y58*PI()/$Z$49)^2)*$Z$39*AD$56)</f>
        <v>1</v>
      </c>
      <c r="AE58">
        <f t="shared" si="9"/>
        <v>0.9506041797311352</v>
      </c>
      <c r="AF58">
        <f t="shared" si="9"/>
        <v>0.90364830624764458</v>
      </c>
      <c r="AG58">
        <f t="shared" si="9"/>
        <v>0.85901185666487911</v>
      </c>
      <c r="AH58">
        <f t="shared" si="9"/>
        <v>0.81658026138423689</v>
      </c>
      <c r="AI58">
        <f t="shared" si="9"/>
        <v>0.77624460932186246</v>
      </c>
      <c r="AJ58">
        <f t="shared" si="9"/>
        <v>0.73790136989084298</v>
      </c>
      <c r="AK58">
        <f t="shared" si="9"/>
        <v>0.70145212644756538</v>
      </c>
      <c r="AL58">
        <f t="shared" si="9"/>
        <v>0.66680332307967682</v>
      </c>
      <c r="AM58">
        <f t="shared" si="9"/>
        <v>0.63386602578549078</v>
      </c>
      <c r="AN58">
        <f t="shared" si="9"/>
        <v>0.60255569350125071</v>
      </c>
      <c r="AO58">
        <f t="shared" si="9"/>
        <v>0.57279196058898441</v>
      </c>
      <c r="AP58">
        <f t="shared" si="9"/>
        <v>0.54449843168678247</v>
      </c>
      <c r="AQ58">
        <f t="shared" si="9"/>
        <v>0.51760248501850326</v>
      </c>
      <c r="AR58">
        <f t="shared" si="9"/>
        <v>0.4920350855482597</v>
      </c>
      <c r="AS58">
        <f t="shared" si="9"/>
        <v>0.46773060875437789</v>
      </c>
      <c r="AT58">
        <f t="shared" ref="AT58:BI73" si="10">EXP(-(($Y58*PI()/$Z$49)^2)*$Z$39*AT$56)</f>
        <v>0.44462667167009967</v>
      </c>
      <c r="AU58">
        <f t="shared" si="10"/>
        <v>0.42266397238107323</v>
      </c>
      <c r="AV58">
        <f t="shared" si="10"/>
        <v>0.4017861382787295</v>
      </c>
      <c r="AW58">
        <f t="shared" si="10"/>
        <v>0.38193958310232395</v>
      </c>
      <c r="AX58">
        <f t="shared" si="10"/>
        <v>0.36307336366041887</v>
      </c>
      <c r="AY58">
        <f t="shared" si="10"/>
        <v>0.34513905662502325</v>
      </c>
      <c r="AZ58">
        <f t="shared" si="10"/>
        <v>0.32809063041453718</v>
      </c>
      <c r="BA58">
        <f t="shared" si="10"/>
        <v>0.31188432422349927</v>
      </c>
      <c r="BB58">
        <f t="shared" si="10"/>
        <v>0.29647854183902611</v>
      </c>
      <c r="BC58">
        <f t="shared" si="10"/>
        <v>0.28183374158674224</v>
      </c>
      <c r="BD58">
        <f t="shared" si="10"/>
        <v>0.26791233241589923</v>
      </c>
      <c r="BE58">
        <f t="shared" si="10"/>
        <v>0.25467858268643784</v>
      </c>
      <c r="BF58">
        <f t="shared" si="10"/>
        <v>0.24209852563123721</v>
      </c>
      <c r="BG58">
        <f t="shared" si="10"/>
        <v>0.23013987009199988</v>
      </c>
      <c r="BH58">
        <f t="shared" si="10"/>
        <v>0.21877192216625688</v>
      </c>
      <c r="BI58">
        <f t="shared" si="10"/>
        <v>0.2079655039983189</v>
      </c>
      <c r="BJ58">
        <f t="shared" ref="BI58:BU73" si="11">EXP(-(($Y58*PI()/$Z$49)^2)*$Z$39*BJ$56)</f>
        <v>0.19769287710034286</v>
      </c>
      <c r="BK58">
        <f t="shared" si="11"/>
        <v>0.18792767504618077</v>
      </c>
      <c r="BL58">
        <f t="shared" si="11"/>
        <v>0.17864483371184328</v>
      </c>
      <c r="BM58">
        <f t="shared" si="11"/>
        <v>0.16982052540738732</v>
      </c>
      <c r="BN58">
        <f t="shared" si="11"/>
        <v>0.16143210106013381</v>
      </c>
      <c r="BO58">
        <f t="shared" si="11"/>
        <v>0.15345803029039906</v>
      </c>
      <c r="BP58">
        <f t="shared" si="11"/>
        <v>0.14587784483000504</v>
      </c>
      <c r="BQ58">
        <f t="shared" si="11"/>
        <v>0.13867208885697796</v>
      </c>
      <c r="BR58">
        <f t="shared" si="11"/>
        <v>0.13182226751989096</v>
      </c>
      <c r="BS58">
        <f t="shared" si="11"/>
        <v>0.12531079833369377</v>
      </c>
      <c r="BT58">
        <f t="shared" si="11"/>
        <v>0.11912096851662969</v>
      </c>
      <c r="BU58">
        <f t="shared" si="11"/>
        <v>0.1132368907720359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2.7035849373703611</v>
      </c>
      <c r="S59">
        <f>$Z$52+(-$Z$38*$Z$49*$Z$49/(2*$Z$39)+ $Z$53-$Z$52)/$Z$49*$Z$45+$Z$38/(2*$Z$39)*$Z$45*$Z$45+SUMPRODUCT($Z$58:$Z$82,$AB$58:$AB$82,AG$58:AG$82)</f>
        <v>1.5257614649537681</v>
      </c>
      <c r="W59">
        <f>$Z$52+(-$Z$38*$Z$49*$Z$49/(2*$Z$39)+ $Z$53-$Z$52)/$Z$49*$Z$44+$Z$38/(2*$Z$39)*$Z$44*$Z$44+SUMPRODUCT($Z$58:$Z$82,$AA$58:$AA$82,AG$58:AG$82)</f>
        <v>1.5769768142293128</v>
      </c>
      <c r="Y59">
        <v>2</v>
      </c>
      <c r="Z59" s="3">
        <f t="shared" ref="Z59:Z82" si="12">-(2*(-(-1+(-1)^Y59)*$Z$49*$Z$49*$Z$38+Y59*Y59*PI()*PI()*($Z$52+((-1)^(1+Y59))*($Z$53-$Z$51)-$Z$51)*$Z$37+((-1)^Y59)*$Z$49*Y59*Y59*PI()*PI()*$Z$50*$Z$37))/(Y59*Y59*Y59*PI()*PI()*PI()*$Z$37)</f>
        <v>1.4434843074391031</v>
      </c>
      <c r="AA59">
        <f t="shared" si="6"/>
        <v>0.75771486976033475</v>
      </c>
      <c r="AB59">
        <f t="shared" si="7"/>
        <v>-3.3063369317308182E-2</v>
      </c>
      <c r="AC59">
        <f t="shared" si="8"/>
        <v>-0.98350507487238226</v>
      </c>
      <c r="AD59">
        <f t="shared" si="9"/>
        <v>1</v>
      </c>
      <c r="AE59">
        <f t="shared" si="9"/>
        <v>0.81658026188062849</v>
      </c>
      <c r="AF59">
        <f t="shared" si="9"/>
        <v>0.66680332328234859</v>
      </c>
      <c r="AG59">
        <f t="shared" si="9"/>
        <v>0.54449843168678236</v>
      </c>
      <c r="AH59">
        <f t="shared" si="9"/>
        <v>0.44462667194038424</v>
      </c>
      <c r="AI59">
        <f t="shared" si="9"/>
        <v>0.36307336377077332</v>
      </c>
      <c r="AJ59">
        <f t="shared" si="9"/>
        <v>0.29647854210936597</v>
      </c>
      <c r="AK59">
        <f t="shared" si="9"/>
        <v>0.24209852555765246</v>
      </c>
      <c r="AL59">
        <f t="shared" si="9"/>
        <v>0.19769287716043074</v>
      </c>
      <c r="AM59">
        <f t="shared" si="9"/>
        <v>0.16143210120733342</v>
      </c>
      <c r="AN59">
        <f t="shared" si="9"/>
        <v>0.13182226747982417</v>
      </c>
      <c r="AO59">
        <f t="shared" si="9"/>
        <v>0.10764346156950227</v>
      </c>
      <c r="AP59">
        <f t="shared" si="9"/>
        <v>8.7899525931294978E-2</v>
      </c>
      <c r="AQ59">
        <f t="shared" si="9"/>
        <v>7.1777017904159815E-2</v>
      </c>
      <c r="AR59">
        <f t="shared" si="9"/>
        <v>5.86116960059304E-2</v>
      </c>
      <c r="AS59">
        <f t="shared" si="9"/>
        <v>4.786115401560178E-2</v>
      </c>
      <c r="AT59">
        <f t="shared" si="10"/>
        <v>3.9082473679969108E-2</v>
      </c>
      <c r="AU59">
        <f t="shared" si="10"/>
        <v>3.1913976553731557E-2</v>
      </c>
      <c r="AV59">
        <f t="shared" si="10"/>
        <v>2.606032320516382E-2</v>
      </c>
      <c r="AW59">
        <f t="shared" si="10"/>
        <v>2.1280345702799821E-2</v>
      </c>
      <c r="AX59">
        <f t="shared" si="10"/>
        <v>1.7377110182395579E-2</v>
      </c>
      <c r="AY59">
        <f t="shared" si="10"/>
        <v>1.4189805114462358E-2</v>
      </c>
      <c r="AZ59">
        <f t="shared" si="10"/>
        <v>1.1587114860927063E-2</v>
      </c>
      <c r="BA59">
        <f t="shared" si="10"/>
        <v>9.4618092415628061E-3</v>
      </c>
      <c r="BB59">
        <f t="shared" si="10"/>
        <v>7.7263266307658418E-3</v>
      </c>
      <c r="BC59">
        <f t="shared" si="10"/>
        <v>6.3091658695493937E-3</v>
      </c>
      <c r="BD59">
        <f t="shared" si="10"/>
        <v>5.1519402929504554E-3</v>
      </c>
      <c r="BE59">
        <f t="shared" si="10"/>
        <v>4.2069727331518212E-3</v>
      </c>
      <c r="BF59">
        <f t="shared" si="10"/>
        <v>3.4353309212214215E-3</v>
      </c>
      <c r="BG59">
        <f t="shared" si="10"/>
        <v>2.805223409655464E-3</v>
      </c>
      <c r="BH59">
        <f t="shared" si="10"/>
        <v>2.2906900553502224E-3</v>
      </c>
      <c r="BI59">
        <f t="shared" si="11"/>
        <v>1.8705322989301728E-3</v>
      </c>
      <c r="BJ59">
        <f t="shared" si="11"/>
        <v>1.527439747088448E-3</v>
      </c>
      <c r="BK59">
        <f t="shared" si="11"/>
        <v>1.2472771426187055E-3</v>
      </c>
      <c r="BL59">
        <f t="shared" si="11"/>
        <v>1.0185019031869512E-3</v>
      </c>
      <c r="BM59">
        <f t="shared" si="11"/>
        <v>8.3168854678571601E-4</v>
      </c>
      <c r="BN59">
        <f t="shared" si="11"/>
        <v>6.791404480346562E-4</v>
      </c>
      <c r="BO59">
        <f t="shared" si="11"/>
        <v>5.545726889552979E-4</v>
      </c>
      <c r="BP59">
        <f t="shared" si="11"/>
        <v>4.5285310937668135E-4</v>
      </c>
      <c r="BQ59">
        <f t="shared" si="11"/>
        <v>3.6979090884992923E-4</v>
      </c>
      <c r="BR59">
        <f t="shared" si="11"/>
        <v>3.019639593924814E-4</v>
      </c>
      <c r="BS59">
        <f t="shared" si="11"/>
        <v>2.4657780784008584E-4</v>
      </c>
      <c r="BT59">
        <f t="shared" si="11"/>
        <v>2.0135056992081612E-4</v>
      </c>
      <c r="BU59">
        <f t="shared" si="11"/>
        <v>1.6441890231513732E-4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3.0506492037889537</v>
      </c>
      <c r="S60">
        <f>$Z$52+(-$Z$38*$Z$49*$Z$49/(2*$Z$39)+ $Z$53-$Z$52)/$Z$49*$Z$45+$Z$38/(2*$Z$39)*$Z$45*$Z$45+SUMPRODUCT($Z$58:$Z$82,$AB$58:$AB$82,AH$58:AH$82)</f>
        <v>1.5814140294418544</v>
      </c>
      <c r="W60">
        <f>$Z$52+(-$Z$38*$Z$49*$Z$49/(2*$Z$39)+ $Z$53-$Z$52)/$Z$49*$Z$44+$Z$38/(2*$Z$39)*$Z$44*$Z$44+SUMPRODUCT($Z$58:$Z$82,$AA$58:$AA$82,AH$58:AH$82)</f>
        <v>1.6156993108629043</v>
      </c>
      <c r="Y60">
        <v>3</v>
      </c>
      <c r="Z60" s="3">
        <f t="shared" si="12"/>
        <v>-1.2186066353726079</v>
      </c>
      <c r="AA60">
        <f t="shared" si="6"/>
        <v>0.96075367613684814</v>
      </c>
      <c r="AB60">
        <f t="shared" si="7"/>
        <v>-0.99876996914830485</v>
      </c>
      <c r="AC60">
        <f t="shared" si="8"/>
        <v>0.87148424362727728</v>
      </c>
      <c r="AD60">
        <f t="shared" si="9"/>
        <v>1</v>
      </c>
      <c r="AE60">
        <f t="shared" si="9"/>
        <v>0.63386602694145455</v>
      </c>
      <c r="AF60">
        <f t="shared" si="9"/>
        <v>0.40178613901145543</v>
      </c>
      <c r="AG60">
        <f t="shared" si="9"/>
        <v>0.25467858291866274</v>
      </c>
      <c r="AH60">
        <f t="shared" si="9"/>
        <v>0.16143210150173257</v>
      </c>
      <c r="AI60">
        <f t="shared" si="9"/>
        <v>0.10232632451979831</v>
      </c>
      <c r="AJ60">
        <f t="shared" si="9"/>
        <v>6.4861180597458323E-2</v>
      </c>
      <c r="AK60">
        <f t="shared" si="9"/>
        <v>4.1113298848042872E-2</v>
      </c>
      <c r="AL60">
        <f t="shared" si="9"/>
        <v>2.6060323323977449E-2</v>
      </c>
      <c r="AM60">
        <f t="shared" si="9"/>
        <v>1.6518753560992149E-2</v>
      </c>
      <c r="AN60">
        <f t="shared" si="9"/>
        <v>1.0470676689731048E-2</v>
      </c>
      <c r="AO60">
        <f t="shared" si="9"/>
        <v>6.6370062145527488E-3</v>
      </c>
      <c r="AP60">
        <f t="shared" si="9"/>
        <v>4.2069727484960965E-3</v>
      </c>
      <c r="AQ60">
        <f t="shared" si="9"/>
        <v>2.6666571015401793E-3</v>
      </c>
      <c r="AR60">
        <f t="shared" si="9"/>
        <v>1.690303337544653E-3</v>
      </c>
      <c r="AS60">
        <f t="shared" si="9"/>
        <v>1.0714258579644174E-3</v>
      </c>
      <c r="AT60">
        <f t="shared" si="10"/>
        <v>6.7914045175024123E-4</v>
      </c>
      <c r="AU60">
        <f t="shared" si="10"/>
        <v>4.3048405870855811E-4</v>
      </c>
      <c r="AV60">
        <f t="shared" si="10"/>
        <v>2.7286921696948417E-4</v>
      </c>
      <c r="AW60">
        <f t="shared" si="10"/>
        <v>1.7296252927391208E-4</v>
      </c>
      <c r="AX60">
        <f t="shared" si="10"/>
        <v>1.0963507004096995E-4</v>
      </c>
      <c r="AY60">
        <f t="shared" si="10"/>
        <v>6.9493945499913328E-5</v>
      </c>
      <c r="AZ60">
        <f t="shared" si="10"/>
        <v>4.4049851853507632E-5</v>
      </c>
      <c r="BA60">
        <f t="shared" si="10"/>
        <v>2.7921704276222602E-5</v>
      </c>
      <c r="BB60">
        <f t="shared" si="10"/>
        <v>1.7698619561344698E-5</v>
      </c>
      <c r="BC60">
        <f t="shared" si="10"/>
        <v>1.121855384782837E-5</v>
      </c>
      <c r="BD60">
        <f t="shared" si="10"/>
        <v>7.1110600777423358E-6</v>
      </c>
      <c r="BE60">
        <f t="shared" si="10"/>
        <v>4.5074593494997904E-6</v>
      </c>
      <c r="BF60">
        <f t="shared" si="10"/>
        <v>2.8571253963616394E-6</v>
      </c>
      <c r="BG60">
        <f t="shared" si="10"/>
        <v>1.811034703648893E-6</v>
      </c>
      <c r="BH60">
        <f t="shared" si="10"/>
        <v>1.1479533596940857E-6</v>
      </c>
      <c r="BI60">
        <f t="shared" si="11"/>
        <v>7.2764864716630465E-7</v>
      </c>
      <c r="BJ60">
        <f t="shared" si="11"/>
        <v>4.6123175194182023E-7</v>
      </c>
      <c r="BK60">
        <f t="shared" si="11"/>
        <v>2.9235913490360754E-7</v>
      </c>
      <c r="BL60">
        <f t="shared" si="11"/>
        <v>1.8531652632299639E-7</v>
      </c>
      <c r="BM60">
        <f t="shared" si="11"/>
        <v>1.1746584898163512E-7</v>
      </c>
      <c r="BN60">
        <f t="shared" si="11"/>
        <v>7.4457610180577027E-8</v>
      </c>
      <c r="BO60">
        <f t="shared" si="11"/>
        <v>4.7196150315349767E-8</v>
      </c>
      <c r="BP60">
        <f t="shared" si="11"/>
        <v>2.9916035959980459E-8</v>
      </c>
      <c r="BQ60">
        <f t="shared" si="11"/>
        <v>1.8962758648299544E-8</v>
      </c>
      <c r="BR60">
        <f t="shared" si="11"/>
        <v>1.2019848681529471E-8</v>
      </c>
      <c r="BS60">
        <f t="shared" si="11"/>
        <v>7.618973644831578E-9</v>
      </c>
      <c r="BT60">
        <f t="shared" si="11"/>
        <v>4.8294085007775433E-9</v>
      </c>
      <c r="BU60">
        <f t="shared" si="11"/>
        <v>3.0611980291086925E-9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3.3278083377850689</v>
      </c>
      <c r="S61">
        <f>$Z$52+(-$Z$38*$Z$49*$Z$49/(2*$Z$39)+ $Z$53-$Z$52)/$Z$49*$Z$45+$Z$38/(2*$Z$39)*$Z$45*$Z$45+SUMPRODUCT($Z$58:$Z$82,$AB$58:$AB$82,AI$58:AI$82)</f>
        <v>1.6630780509828589</v>
      </c>
      <c r="W61">
        <f>$Z$52+(-$Z$38*$Z$49*$Z$49/(2*$Z$39)+ $Z$53-$Z$52)/$Z$49*$Z$44+$Z$38/(2*$Z$39)*$Z$44*$Z$44+SUMPRODUCT($Z$58:$Z$82,$AA$58:$AA$82,AI$58:AI$82)</f>
        <v>1.6442970964050372</v>
      </c>
      <c r="Y61">
        <v>4</v>
      </c>
      <c r="Z61" s="3">
        <f t="shared" si="12"/>
        <v>0.72174215371955153</v>
      </c>
      <c r="AA61">
        <f t="shared" si="6"/>
        <v>0.98894787060146849</v>
      </c>
      <c r="AB61">
        <f t="shared" si="7"/>
        <v>6.6090584325699392E-2</v>
      </c>
      <c r="AC61">
        <f t="shared" si="8"/>
        <v>-0.35579384692251709</v>
      </c>
      <c r="AD61">
        <f t="shared" si="9"/>
        <v>1</v>
      </c>
      <c r="AE61">
        <f t="shared" si="9"/>
        <v>0.44462667302152215</v>
      </c>
      <c r="AF61">
        <f t="shared" si="9"/>
        <v>0.19769287740078209</v>
      </c>
      <c r="AG61">
        <f t="shared" si="9"/>
        <v>8.7899525931294895E-2</v>
      </c>
      <c r="AH61">
        <f t="shared" si="9"/>
        <v>3.9082473775000653E-2</v>
      </c>
      <c r="AI61">
        <f t="shared" si="9"/>
        <v>1.7377110203522343E-2</v>
      </c>
      <c r="AJ61">
        <f t="shared" si="9"/>
        <v>7.7263266589464186E-3</v>
      </c>
      <c r="AK61">
        <f t="shared" si="9"/>
        <v>3.4353309170448076E-3</v>
      </c>
      <c r="AL61">
        <f t="shared" si="9"/>
        <v>1.527439748945482E-3</v>
      </c>
      <c r="AM61">
        <f t="shared" si="9"/>
        <v>6.7914045051171545E-4</v>
      </c>
      <c r="AN61">
        <f t="shared" si="9"/>
        <v>3.0196395902535927E-4</v>
      </c>
      <c r="AO61">
        <f t="shared" si="9"/>
        <v>1.3426122982092403E-4</v>
      </c>
      <c r="AP61">
        <f t="shared" si="9"/>
        <v>5.9696123640745807E-5</v>
      </c>
      <c r="AQ61">
        <f t="shared" si="9"/>
        <v>2.6542488846666049E-5</v>
      </c>
      <c r="AR61">
        <f t="shared" si="9"/>
        <v>1.1801498452211839E-5</v>
      </c>
      <c r="AS61">
        <f t="shared" si="9"/>
        <v>5.2472609679575243E-6</v>
      </c>
      <c r="AT61">
        <f t="shared" si="10"/>
        <v>2.3330721866586247E-6</v>
      </c>
      <c r="AU61">
        <f t="shared" si="10"/>
        <v>1.0373461192283316E-6</v>
      </c>
      <c r="AV61">
        <f t="shared" si="10"/>
        <v>4.6123174479217532E-7</v>
      </c>
      <c r="AW61">
        <f t="shared" si="10"/>
        <v>2.0507594216271075E-7</v>
      </c>
      <c r="AX61">
        <f t="shared" si="10"/>
        <v>9.1182232106838896E-8</v>
      </c>
      <c r="AY61">
        <f t="shared" si="10"/>
        <v>4.0542051711696153E-8</v>
      </c>
      <c r="AZ61">
        <f t="shared" si="10"/>
        <v>1.8026078096015933E-8</v>
      </c>
      <c r="BA61">
        <f t="shared" si="10"/>
        <v>8.0148749755484261E-9</v>
      </c>
      <c r="BB61">
        <f t="shared" si="10"/>
        <v>3.5636271257401425E-9</v>
      </c>
      <c r="BC61">
        <f t="shared" si="10"/>
        <v>1.5844837190402975E-9</v>
      </c>
      <c r="BD61">
        <f t="shared" si="10"/>
        <v>7.0450371074930691E-10</v>
      </c>
      <c r="BE61">
        <f t="shared" si="10"/>
        <v>3.132411349484611E-10</v>
      </c>
      <c r="BF61">
        <f t="shared" si="10"/>
        <v>1.392753677494975E-10</v>
      </c>
      <c r="BG61">
        <f t="shared" si="10"/>
        <v>6.1925542191702104E-11</v>
      </c>
      <c r="BH61">
        <f t="shared" si="10"/>
        <v>2.7533747264150466E-11</v>
      </c>
      <c r="BI61">
        <f t="shared" si="11"/>
        <v>1.2242238799087572E-11</v>
      </c>
      <c r="BJ61">
        <f t="shared" si="11"/>
        <v>5.4432258016890079E-12</v>
      </c>
      <c r="BK61">
        <f t="shared" si="11"/>
        <v>2.4202033316309193E-12</v>
      </c>
      <c r="BL61">
        <f t="shared" si="11"/>
        <v>1.076086986777505E-12</v>
      </c>
      <c r="BM61">
        <f t="shared" si="11"/>
        <v>4.7845696750545742E-13</v>
      </c>
      <c r="BN61">
        <f t="shared" si="11"/>
        <v>2.12734725507698E-13</v>
      </c>
      <c r="BO61">
        <f t="shared" si="11"/>
        <v>9.4587535998578163E-14</v>
      </c>
      <c r="BP61">
        <f t="shared" si="11"/>
        <v>4.2056140622254625E-14</v>
      </c>
      <c r="BQ61">
        <f t="shared" si="11"/>
        <v>1.8699281521250845E-14</v>
      </c>
      <c r="BR61">
        <f t="shared" si="11"/>
        <v>8.3141995732843003E-15</v>
      </c>
      <c r="BS61">
        <f t="shared" si="11"/>
        <v>3.6967148231960502E-15</v>
      </c>
      <c r="BT61">
        <f t="shared" si="11"/>
        <v>1.6436579809737639E-15</v>
      </c>
      <c r="BU61">
        <f t="shared" si="11"/>
        <v>7.3081420098986332E-16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3.5539826576535649</v>
      </c>
      <c r="S62">
        <f>$Z$52+(-$Z$38*$Z$49*$Z$49/(2*$Z$39)+ $Z$53-$Z$52)/$Z$49*$Z$45+$Z$38/(2*$Z$39)*$Z$45*$Z$45+SUMPRODUCT($Z$58:$Z$82,$AB$58:$AB$82,AJ$58:AJ$82)</f>
        <v>1.7612866874516406</v>
      </c>
      <c r="W62">
        <f>$Z$52+(-$Z$38*$Z$49*$Z$49/(2*$Z$39)+ $Z$53-$Z$52)/$Z$49*$Z$44+$Z$38/(2*$Z$39)*$Z$44*$Z$44+SUMPRODUCT($Z$58:$Z$82,$AA$58:$AA$82,AJ$58:AJ$82)</f>
        <v>1.66761526742866</v>
      </c>
      <c r="Y62">
        <v>5</v>
      </c>
      <c r="Z62" s="3">
        <f t="shared" si="12"/>
        <v>-0.73116398122356474</v>
      </c>
      <c r="AA62">
        <f t="shared" si="6"/>
        <v>0.83716647826252866</v>
      </c>
      <c r="AB62">
        <f t="shared" si="7"/>
        <v>0.99658449300666996</v>
      </c>
      <c r="AC62">
        <f t="shared" si="8"/>
        <v>-0.32469946920468484</v>
      </c>
      <c r="AD62">
        <f t="shared" si="9"/>
        <v>1</v>
      </c>
      <c r="AE62">
        <f t="shared" si="9"/>
        <v>0.28183374270034955</v>
      </c>
      <c r="AF62">
        <f t="shared" si="9"/>
        <v>7.9430257920925298E-2</v>
      </c>
      <c r="AG62">
        <f t="shared" si="9"/>
        <v>2.2386126703404455E-2</v>
      </c>
      <c r="AH62">
        <f t="shared" si="9"/>
        <v>6.3091658733847155E-3</v>
      </c>
      <c r="AI62">
        <f t="shared" si="9"/>
        <v>1.7781358179019297E-3</v>
      </c>
      <c r="AJ62">
        <f t="shared" si="9"/>
        <v>5.0113866878088152E-4</v>
      </c>
      <c r="AK62">
        <f t="shared" si="9"/>
        <v>1.4123778663438467E-4</v>
      </c>
      <c r="AL62">
        <f t="shared" si="9"/>
        <v>3.980557371541431E-5</v>
      </c>
      <c r="AM62">
        <f t="shared" si="9"/>
        <v>1.1218553735304242E-5</v>
      </c>
      <c r="AN62">
        <f t="shared" si="9"/>
        <v>3.1617669869057419E-6</v>
      </c>
      <c r="AO62">
        <f t="shared" si="9"/>
        <v>8.9109261669496992E-7</v>
      </c>
      <c r="AP62">
        <f t="shared" si="9"/>
        <v>2.5113996534747233E-7</v>
      </c>
      <c r="AQ62">
        <f t="shared" si="9"/>
        <v>7.0779716375513215E-8</v>
      </c>
      <c r="AR62">
        <f t="shared" si="9"/>
        <v>1.9948112221801798E-8</v>
      </c>
      <c r="AS62">
        <f t="shared" si="9"/>
        <v>5.622051084557124E-9</v>
      </c>
      <c r="AT62">
        <f t="shared" si="10"/>
        <v>1.5844836988132713E-9</v>
      </c>
      <c r="AU62">
        <f t="shared" si="10"/>
        <v>4.4656096769098641E-10</v>
      </c>
      <c r="AV62">
        <f t="shared" si="10"/>
        <v>1.2585594504291028E-10</v>
      </c>
      <c r="AW62">
        <f t="shared" si="10"/>
        <v>3.547045364969321E-11</v>
      </c>
      <c r="AX62">
        <f t="shared" si="10"/>
        <v>9.9967704035253334E-12</v>
      </c>
      <c r="AY62">
        <f t="shared" si="10"/>
        <v>2.8174271321072998E-12</v>
      </c>
      <c r="AZ62">
        <f t="shared" si="10"/>
        <v>7.9404606962926794E-13</v>
      </c>
      <c r="BA62">
        <f t="shared" si="10"/>
        <v>2.2378896887816199E-13</v>
      </c>
      <c r="BB62">
        <f t="shared" si="10"/>
        <v>6.307128075696351E-14</v>
      </c>
      <c r="BC62">
        <f t="shared" si="10"/>
        <v>1.7775615923061059E-14</v>
      </c>
      <c r="BD62">
        <f t="shared" si="10"/>
        <v>5.0097682121307572E-15</v>
      </c>
      <c r="BE62">
        <f t="shared" si="10"/>
        <v>1.4119216823713817E-15</v>
      </c>
      <c r="BF62">
        <f t="shared" si="10"/>
        <v>3.9792719028469897E-16</v>
      </c>
      <c r="BG62">
        <f t="shared" si="10"/>
        <v>1.1214930595144764E-16</v>
      </c>
      <c r="BH62">
        <f t="shared" si="10"/>
        <v>3.1607457676849647E-17</v>
      </c>
      <c r="BI62">
        <f t="shared" si="11"/>
        <v>8.9080485004429817E-18</v>
      </c>
      <c r="BJ62">
        <f t="shared" si="11"/>
        <v>2.5105885727279713E-18</v>
      </c>
      <c r="BK62">
        <f t="shared" si="11"/>
        <v>7.0756855232644805E-19</v>
      </c>
      <c r="BL62">
        <f t="shared" si="11"/>
        <v>1.9941670241098953E-19</v>
      </c>
      <c r="BM62">
        <f t="shared" si="11"/>
        <v>5.6202353889207559E-20</v>
      </c>
      <c r="BN62">
        <f t="shared" si="11"/>
        <v>1.5839719263724403E-20</v>
      </c>
      <c r="BO62">
        <f t="shared" si="11"/>
        <v>4.4641675669475002E-21</v>
      </c>
      <c r="BP62">
        <f t="shared" si="11"/>
        <v>1.2581530151933822E-21</v>
      </c>
      <c r="BQ62">
        <f t="shared" si="11"/>
        <v>3.5458996238408983E-22</v>
      </c>
      <c r="BR62">
        <f t="shared" si="11"/>
        <v>9.9935420778915964E-23</v>
      </c>
      <c r="BS62">
        <f t="shared" si="11"/>
        <v>2.8165172810389331E-23</v>
      </c>
      <c r="BT62">
        <f t="shared" si="11"/>
        <v>7.9378958256856893E-24</v>
      </c>
      <c r="BU62">
        <f t="shared" si="11"/>
        <v>2.237166991714845E-24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3.7426919136606638</v>
      </c>
      <c r="S63">
        <f>$Z$52+(-$Z$38*$Z$49*$Z$49/(2*$Z$39)+ $Z$53-$Z$52)/$Z$49*$Z$45+$Z$38/(2*$Z$39)*$Z$45*$Z$45+SUMPRODUCT($Z$58:$Z$82,$AB$58:$AB$82,AK$58:AK$82)</f>
        <v>1.868270088794425</v>
      </c>
      <c r="W63">
        <f>$Z$52+(-$Z$38*$Z$49*$Z$49/(2*$Z$39)+ $Z$53-$Z$52)/$Z$49*$Z$44+$Z$38/(2*$Z$39)*$Z$44*$Z$44+SUMPRODUCT($Z$58:$Z$82,$AA$58:$AA$82,AK$58:AK$82)</f>
        <v>1.6886314252134706</v>
      </c>
      <c r="Y63">
        <v>6</v>
      </c>
      <c r="Z63" s="3">
        <f t="shared" si="12"/>
        <v>0.48116143581303444</v>
      </c>
      <c r="AA63">
        <f t="shared" si="6"/>
        <v>0.53303172872799409</v>
      </c>
      <c r="AB63">
        <f t="shared" si="7"/>
        <v>-9.9045530250462616E-2</v>
      </c>
      <c r="AC63">
        <f t="shared" si="8"/>
        <v>0.85479271258553902</v>
      </c>
      <c r="AD63">
        <f t="shared" si="9"/>
        <v>1</v>
      </c>
      <c r="AE63">
        <f t="shared" si="9"/>
        <v>0.16143210238493039</v>
      </c>
      <c r="AF63">
        <f t="shared" si="9"/>
        <v>2.6060323395265688E-2</v>
      </c>
      <c r="AG63">
        <f t="shared" si="9"/>
        <v>4.2069727484960861E-3</v>
      </c>
      <c r="AH63">
        <f t="shared" si="9"/>
        <v>6.7914045546583221E-4</v>
      </c>
      <c r="AI63">
        <f t="shared" si="9"/>
        <v>1.0963507034087774E-4</v>
      </c>
      <c r="AJ63">
        <f t="shared" si="9"/>
        <v>1.7698619706588866E-5</v>
      </c>
      <c r="AK63">
        <f t="shared" si="9"/>
        <v>2.8571253885459453E-6</v>
      </c>
      <c r="AL63">
        <f t="shared" si="9"/>
        <v>4.6123175320352414E-7</v>
      </c>
      <c r="AM63">
        <f t="shared" si="9"/>
        <v>7.4457610791615147E-8</v>
      </c>
      <c r="AN63">
        <f t="shared" si="9"/>
        <v>1.2019848648649082E-8</v>
      </c>
      <c r="AO63">
        <f t="shared" si="9"/>
        <v>1.9403894164682945E-9</v>
      </c>
      <c r="AP63">
        <f t="shared" si="9"/>
        <v>3.1324113951845356E-10</v>
      </c>
      <c r="AQ63">
        <f t="shared" si="9"/>
        <v>5.0567175705914278E-11</v>
      </c>
      <c r="AR63">
        <f t="shared" si="9"/>
        <v>8.1631653965523524E-12</v>
      </c>
      <c r="AS63">
        <f t="shared" si="9"/>
        <v>1.317796937661992E-12</v>
      </c>
      <c r="AT63">
        <f t="shared" si="10"/>
        <v>2.1273473016319431E-13</v>
      </c>
      <c r="AU63">
        <f t="shared" si="10"/>
        <v>3.4342214364761925E-14</v>
      </c>
      <c r="AV63">
        <f t="shared" si="10"/>
        <v>5.5439356228099698E-15</v>
      </c>
      <c r="AW63">
        <f t="shared" si="10"/>
        <v>8.9496924183355311E-16</v>
      </c>
      <c r="AX63">
        <f t="shared" si="10"/>
        <v>1.4447675995556398E-16</v>
      </c>
      <c r="AY63">
        <f t="shared" si="10"/>
        <v>2.3323186084578175E-17</v>
      </c>
      <c r="AZ63">
        <f t="shared" si="10"/>
        <v>3.7651112111359544E-18</v>
      </c>
      <c r="BA63">
        <f t="shared" si="10"/>
        <v>6.0780979192407146E-19</v>
      </c>
      <c r="BB63">
        <f t="shared" si="10"/>
        <v>9.8120008265923325E-20</v>
      </c>
      <c r="BC63">
        <f t="shared" si="10"/>
        <v>1.5839720260306137E-20</v>
      </c>
      <c r="BD63">
        <f t="shared" si="10"/>
        <v>2.5570392308936405E-21</v>
      </c>
      <c r="BE63">
        <f t="shared" si="10"/>
        <v>4.1278820085694939E-22</v>
      </c>
      <c r="BF63">
        <f t="shared" si="10"/>
        <v>6.6637271478909117E-23</v>
      </c>
      <c r="BG63">
        <f t="shared" si="10"/>
        <v>1.0757394361204916E-23</v>
      </c>
      <c r="BH63">
        <f t="shared" si="10"/>
        <v>1.7365887119059239E-24</v>
      </c>
      <c r="BI63">
        <f t="shared" si="11"/>
        <v>2.8034118514590561E-25</v>
      </c>
      <c r="BJ63">
        <f t="shared" si="11"/>
        <v>4.525606492241446E-26</v>
      </c>
      <c r="BK63">
        <f t="shared" si="11"/>
        <v>7.3057813863341285E-27</v>
      </c>
      <c r="BL63">
        <f t="shared" si="11"/>
        <v>1.1793877261899184E-27</v>
      </c>
      <c r="BM63">
        <f t="shared" si="11"/>
        <v>1.9039103183276827E-28</v>
      </c>
      <c r="BN63">
        <f t="shared" si="11"/>
        <v>3.0735223198777798E-29</v>
      </c>
      <c r="BO63">
        <f t="shared" si="11"/>
        <v>4.9616520239917415E-30</v>
      </c>
      <c r="BP63">
        <f t="shared" si="11"/>
        <v>8.0096988247850545E-31</v>
      </c>
      <c r="BQ63">
        <f t="shared" si="11"/>
        <v>1.2930224641620266E-31</v>
      </c>
      <c r="BR63">
        <f t="shared" si="11"/>
        <v>2.0873534852453666E-32</v>
      </c>
      <c r="BS63">
        <f t="shared" si="11"/>
        <v>3.369658467953179E-33</v>
      </c>
      <c r="BT63">
        <f t="shared" si="11"/>
        <v>5.4397102699228923E-34</v>
      </c>
      <c r="BU63">
        <f t="shared" si="11"/>
        <v>8.7814392289056932E-35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3.9032491992664844</v>
      </c>
      <c r="S64">
        <f>$Z$52+(-$Z$38*$Z$49*$Z$49/(2*$Z$39)+ $Z$53-$Z$52)/$Z$49*$Z$45+$Z$38/(2*$Z$39)*$Z$45*$Z$45+SUMPRODUCT($Z$58:$Z$82,$AB$58:$AB$82,AL$58:AL$82)</f>
        <v>1.9787037941509871</v>
      </c>
      <c r="W64">
        <f>$Z$52+(-$Z$38*$Z$49*$Z$49/(2*$Z$39)+ $Z$53-$Z$52)/$Z$49*$Z$44+$Z$38/(2*$Z$39)*$Z$44*$Z$44+SUMPRODUCT($Z$58:$Z$82,$AA$58:$AA$82,AL$58:AL$82)</f>
        <v>1.7091798598547756</v>
      </c>
      <c r="Y64">
        <v>7</v>
      </c>
      <c r="Z64" s="3">
        <f t="shared" si="12"/>
        <v>-0.52225998658826045</v>
      </c>
      <c r="AA64">
        <f t="shared" si="6"/>
        <v>0.13189217134206896</v>
      </c>
      <c r="AB64">
        <f t="shared" si="7"/>
        <v>-0.99330926635363803</v>
      </c>
      <c r="AC64">
        <f t="shared" si="8"/>
        <v>-0.98894787060146816</v>
      </c>
      <c r="AD64">
        <f t="shared" si="9"/>
        <v>1</v>
      </c>
      <c r="AE64">
        <f t="shared" si="9"/>
        <v>8.3557657559377205E-2</v>
      </c>
      <c r="AF64">
        <f t="shared" si="9"/>
        <v>6.9818820328267101E-3</v>
      </c>
      <c r="AG64">
        <f t="shared" si="9"/>
        <v>5.8338969933029031E-4</v>
      </c>
      <c r="AH64">
        <f t="shared" si="9"/>
        <v>4.8746676720308429E-5</v>
      </c>
      <c r="AI64">
        <f t="shared" si="9"/>
        <v>4.0731580598903306E-6</v>
      </c>
      <c r="AJ64">
        <f t="shared" si="9"/>
        <v>3.4034354128469076E-7</v>
      </c>
      <c r="AK64">
        <f t="shared" si="9"/>
        <v>2.8438309075211267E-8</v>
      </c>
      <c r="AL64">
        <f t="shared" si="9"/>
        <v>2.3762384558841704E-9</v>
      </c>
      <c r="AM64">
        <f t="shared" si="9"/>
        <v>1.9855291621908215E-10</v>
      </c>
      <c r="AN64">
        <f t="shared" si="9"/>
        <v>1.6590616580849323E-11</v>
      </c>
      <c r="AO64">
        <f t="shared" si="9"/>
        <v>1.3862730383153358E-12</v>
      </c>
      <c r="AP64">
        <f t="shared" si="9"/>
        <v>1.1583372609420276E-13</v>
      </c>
      <c r="AQ64">
        <f t="shared" si="9"/>
        <v>9.678794818805859E-15</v>
      </c>
      <c r="AR64">
        <f t="shared" si="9"/>
        <v>8.0873741101247248E-16</v>
      </c>
      <c r="AS64">
        <f t="shared" si="9"/>
        <v>6.7576202638404215E-17</v>
      </c>
      <c r="AT64">
        <f t="shared" si="10"/>
        <v>5.6465091992227065E-18</v>
      </c>
      <c r="AU64">
        <f t="shared" si="10"/>
        <v>4.7180907504772245E-19</v>
      </c>
      <c r="AV64">
        <f t="shared" si="10"/>
        <v>3.9423258777672574E-20</v>
      </c>
      <c r="AW64">
        <f t="shared" si="10"/>
        <v>3.2941154511811091E-21</v>
      </c>
      <c r="AX64">
        <f t="shared" si="10"/>
        <v>2.7524855443339442E-22</v>
      </c>
      <c r="AY64">
        <f t="shared" si="10"/>
        <v>2.2999123084926734E-23</v>
      </c>
      <c r="AZ64">
        <f t="shared" si="10"/>
        <v>1.9217530226238056E-24</v>
      </c>
      <c r="BA64">
        <f t="shared" si="10"/>
        <v>1.6057717141199459E-25</v>
      </c>
      <c r="BB64">
        <f t="shared" si="10"/>
        <v>1.3417451501375711E-26</v>
      </c>
      <c r="BC64">
        <f t="shared" si="10"/>
        <v>1.1211309180555835E-27</v>
      </c>
      <c r="BD64">
        <f t="shared" si="10"/>
        <v>9.3679067749352423E-29</v>
      </c>
      <c r="BE64">
        <f t="shared" si="10"/>
        <v>7.8276029971663071E-30</v>
      </c>
      <c r="BF64">
        <f t="shared" si="10"/>
        <v>6.5405622919433755E-31</v>
      </c>
      <c r="BG64">
        <f t="shared" si="10"/>
        <v>5.4651403167836071E-32</v>
      </c>
      <c r="BH64">
        <f t="shared" si="10"/>
        <v>4.5665429589937514E-33</v>
      </c>
      <c r="BI64">
        <f t="shared" si="11"/>
        <v>3.815696668947897E-34</v>
      </c>
      <c r="BJ64">
        <f t="shared" si="11"/>
        <v>3.1883065662062505E-35</v>
      </c>
      <c r="BK64">
        <f t="shared" si="11"/>
        <v>2.6640741238262307E-36</v>
      </c>
      <c r="BL64">
        <f t="shared" si="11"/>
        <v>2.2260381324330823E-37</v>
      </c>
      <c r="BM64">
        <f t="shared" si="11"/>
        <v>1.860025209031863E-38</v>
      </c>
      <c r="BN64">
        <f t="shared" si="11"/>
        <v>1.5541934020925759E-39</v>
      </c>
      <c r="BO64">
        <f t="shared" si="11"/>
        <v>1.2986477167779026E-40</v>
      </c>
      <c r="BP64">
        <f t="shared" si="11"/>
        <v>1.0851195474438637E-41</v>
      </c>
      <c r="BQ64">
        <f t="shared" si="11"/>
        <v>9.0670042154791289E-43</v>
      </c>
      <c r="BR64">
        <f t="shared" si="11"/>
        <v>7.5761770102703189E-44</v>
      </c>
      <c r="BS64">
        <f t="shared" si="11"/>
        <v>6.330475665206901E-45</v>
      </c>
      <c r="BT64">
        <f t="shared" si="11"/>
        <v>5.2895968630948675E-46</v>
      </c>
      <c r="BU64">
        <f t="shared" si="11"/>
        <v>4.4198636280946785E-47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4.0421321089618623</v>
      </c>
      <c r="S65">
        <f>$Z$52+(-$Z$38*$Z$49*$Z$49/(2*$Z$39)+ $Z$53-$Z$52)/$Z$49*$Z$45+$Z$38/(2*$Z$39)*$Z$45*$Z$45+SUMPRODUCT($Z$58:$Z$82,$AB$58:$AB$82,AM$58:AM$82)</f>
        <v>2.0891980250932569</v>
      </c>
      <c r="W65">
        <f>$Z$52+(-$Z$38*$Z$49*$Z$49/(2*$Z$39)+ $Z$53-$Z$52)/$Z$49*$Z$44+$Z$38/(2*$Z$39)*$Z$44*$Z$44+SUMPRODUCT($Z$58:$Z$82,$AA$58:$AA$82,AM$58:AM$82)</f>
        <v>1.7302885348273511</v>
      </c>
      <c r="Y65">
        <v>8</v>
      </c>
      <c r="Z65" s="3">
        <f t="shared" si="12"/>
        <v>0.36087107685977576</v>
      </c>
      <c r="AA65">
        <f t="shared" si="6"/>
        <v>-0.29325003738446503</v>
      </c>
      <c r="AB65">
        <f t="shared" si="7"/>
        <v>0.13189217134206879</v>
      </c>
      <c r="AC65">
        <f t="shared" si="8"/>
        <v>0.66502457211384924</v>
      </c>
      <c r="AD65">
        <f t="shared" si="9"/>
        <v>1</v>
      </c>
      <c r="AE65">
        <f t="shared" si="9"/>
        <v>3.9082474155126688E-2</v>
      </c>
      <c r="AF65">
        <f t="shared" si="9"/>
        <v>1.5274397563736139E-3</v>
      </c>
      <c r="AG65">
        <f t="shared" si="9"/>
        <v>5.969612364074559E-5</v>
      </c>
      <c r="AH65">
        <f t="shared" si="9"/>
        <v>2.3330722093506848E-6</v>
      </c>
      <c r="AI65">
        <f t="shared" si="9"/>
        <v>9.1182232550269498E-8</v>
      </c>
      <c r="AJ65">
        <f t="shared" si="9"/>
        <v>3.5636271777312482E-9</v>
      </c>
      <c r="AK65">
        <f t="shared" si="9"/>
        <v>1.3927536707218351E-10</v>
      </c>
      <c r="AL65">
        <f t="shared" si="9"/>
        <v>5.4432258281601147E-12</v>
      </c>
      <c r="AM65">
        <f t="shared" si="9"/>
        <v>2.1273472861136549E-13</v>
      </c>
      <c r="AN65">
        <f t="shared" si="9"/>
        <v>8.3141995328513087E-15</v>
      </c>
      <c r="AO65">
        <f t="shared" si="9"/>
        <v>3.2493948204234659E-16</v>
      </c>
      <c r="AP65">
        <f t="shared" si="9"/>
        <v>1.2699438661864509E-17</v>
      </c>
      <c r="AQ65">
        <f t="shared" si="9"/>
        <v>4.9632548328692177E-19</v>
      </c>
      <c r="AR65">
        <f t="shared" si="9"/>
        <v>1.9397627495759653E-20</v>
      </c>
      <c r="AS65">
        <f t="shared" si="9"/>
        <v>7.581072605267299E-22</v>
      </c>
      <c r="AT65">
        <f t="shared" si="10"/>
        <v>2.9628707416348738E-23</v>
      </c>
      <c r="AU65">
        <f t="shared" si="10"/>
        <v>1.1579631693239966E-24</v>
      </c>
      <c r="AV65">
        <f t="shared" si="10"/>
        <v>4.5256062116321554E-26</v>
      </c>
      <c r="AW65">
        <f t="shared" si="10"/>
        <v>1.7687190844597915E-27</v>
      </c>
      <c r="AX65">
        <f t="shared" si="10"/>
        <v>6.9125912527395038E-29</v>
      </c>
      <c r="AY65">
        <f t="shared" si="10"/>
        <v>2.7016114795891796E-30</v>
      </c>
      <c r="AZ65">
        <f t="shared" si="10"/>
        <v>1.0558567315165824E-31</v>
      </c>
      <c r="BA65">
        <f t="shared" si="10"/>
        <v>4.1265490210147174E-33</v>
      </c>
      <c r="BB65">
        <f t="shared" si="10"/>
        <v>1.6127573291481473E-34</v>
      </c>
      <c r="BC65">
        <f t="shared" si="10"/>
        <v>6.3030553991527092E-36</v>
      </c>
      <c r="BD65">
        <f t="shared" si="10"/>
        <v>2.4633898056809444E-37</v>
      </c>
      <c r="BE65">
        <f t="shared" si="10"/>
        <v>9.6275360923345929E-39</v>
      </c>
      <c r="BF65">
        <f t="shared" si="10"/>
        <v>3.7626797442229253E-40</v>
      </c>
      <c r="BG65">
        <f t="shared" si="10"/>
        <v>1.4705482241528112E-41</v>
      </c>
      <c r="BH65">
        <f t="shared" si="10"/>
        <v>5.7472658492374344E-43</v>
      </c>
      <c r="BI65">
        <f t="shared" si="11"/>
        <v>2.2461739523165957E-44</v>
      </c>
      <c r="BJ65">
        <f t="shared" si="11"/>
        <v>8.7786028608704607E-46</v>
      </c>
      <c r="BK65">
        <f t="shared" si="11"/>
        <v>3.4308949273231567E-47</v>
      </c>
      <c r="BL65">
        <f t="shared" si="11"/>
        <v>1.3408787797611487E-48</v>
      </c>
      <c r="BM65">
        <f t="shared" si="11"/>
        <v>5.2404856177553072E-50</v>
      </c>
      <c r="BN65">
        <f t="shared" si="11"/>
        <v>2.0481112777988895E-51</v>
      </c>
      <c r="BO65">
        <f t="shared" si="11"/>
        <v>8.0045265423873195E-53</v>
      </c>
      <c r="BP65">
        <f t="shared" si="11"/>
        <v>3.1283667737506815E-54</v>
      </c>
      <c r="BQ65">
        <f t="shared" si="11"/>
        <v>1.2226430406948902E-55</v>
      </c>
      <c r="BR65">
        <f t="shared" si="11"/>
        <v>4.7783920615998066E-57</v>
      </c>
      <c r="BS65">
        <f t="shared" si="11"/>
        <v>1.867513697194201E-58</v>
      </c>
      <c r="BT65">
        <f t="shared" si="11"/>
        <v>7.2987050125817887E-60</v>
      </c>
      <c r="BU65">
        <f t="shared" si="11"/>
        <v>2.8525148331321777E-61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4.1639403358219109</v>
      </c>
      <c r="S66">
        <f>$Z$52+(-$Z$38*$Z$49*$Z$49/(2*$Z$39)+ $Z$53-$Z$52)/$Z$49*$Z$45+$Z$38/(2*$Z$39)*$Z$45*$Z$45+SUMPRODUCT($Z$58:$Z$82,$AB$58:$AB$82,AN$58:AN$82)</f>
        <v>2.1976872078678635</v>
      </c>
      <c r="W66">
        <f>$Z$52+(-$Z$38*$Z$49*$Z$49/(2*$Z$39)+ $Z$53-$Z$52)/$Z$49*$Z$44+$Z$38/(2*$Z$39)*$Z$44*$Z$44+SUMPRODUCT($Z$58:$Z$82,$AA$58:$AA$82,AN$58:AN$82)</f>
        <v>1.7524263746785396</v>
      </c>
      <c r="Y66">
        <v>9</v>
      </c>
      <c r="Z66" s="3">
        <f t="shared" si="12"/>
        <v>-0.40620221179086924</v>
      </c>
      <c r="AA66">
        <f t="shared" si="6"/>
        <v>-0.66502457211384802</v>
      </c>
      <c r="AB66">
        <f t="shared" si="7"/>
        <v>0.9889478706014686</v>
      </c>
      <c r="AC66">
        <f t="shared" si="8"/>
        <v>-3.306336931730567E-2</v>
      </c>
      <c r="AD66">
        <f t="shared" si="9"/>
        <v>1</v>
      </c>
      <c r="AE66">
        <f t="shared" si="9"/>
        <v>1.6518753832115273E-2</v>
      </c>
      <c r="AF66">
        <f t="shared" si="9"/>
        <v>2.72869221448098E-4</v>
      </c>
      <c r="AG66">
        <f t="shared" si="9"/>
        <v>4.5074593864903375E-6</v>
      </c>
      <c r="AH66">
        <f t="shared" si="9"/>
        <v>7.4457612013691149E-8</v>
      </c>
      <c r="AI66">
        <f t="shared" si="9"/>
        <v>1.2299469335005399E-9</v>
      </c>
      <c r="AJ66">
        <f t="shared" si="9"/>
        <v>2.0317190120860281E-11</v>
      </c>
      <c r="AK66">
        <f t="shared" si="9"/>
        <v>3.3561466216676136E-13</v>
      </c>
      <c r="AL66">
        <f t="shared" si="9"/>
        <v>5.5439358502920251E-15</v>
      </c>
      <c r="AM66">
        <f t="shared" si="9"/>
        <v>9.1578909317380269E-17</v>
      </c>
      <c r="AN66">
        <f t="shared" si="9"/>
        <v>1.5127694592273493E-18</v>
      </c>
      <c r="AO66">
        <f t="shared" si="9"/>
        <v>2.4989065686499124E-20</v>
      </c>
      <c r="AP66">
        <f t="shared" si="9"/>
        <v>4.1278821440717384E-22</v>
      </c>
      <c r="AQ66">
        <f t="shared" si="9"/>
        <v>6.8187468985902393E-24</v>
      </c>
      <c r="AR66">
        <f t="shared" si="9"/>
        <v>1.1263719868823349E-25</v>
      </c>
      <c r="AS66">
        <f t="shared" si="9"/>
        <v>1.8606261116622048E-27</v>
      </c>
      <c r="AT66">
        <f t="shared" si="10"/>
        <v>3.0735224712152287E-29</v>
      </c>
      <c r="AU66">
        <f t="shared" si="10"/>
        <v>5.0770759849525959E-31</v>
      </c>
      <c r="AV66">
        <f t="shared" si="10"/>
        <v>8.3866960123305861E-33</v>
      </c>
      <c r="AW66">
        <f t="shared" si="10"/>
        <v>1.3853778735689748E-34</v>
      </c>
      <c r="AX66">
        <f t="shared" si="10"/>
        <v>2.288471380429897E-36</v>
      </c>
      <c r="AY66">
        <f t="shared" si="10"/>
        <v>3.7802691662420649E-38</v>
      </c>
      <c r="AZ66">
        <f t="shared" si="10"/>
        <v>6.2445345000545105E-40</v>
      </c>
      <c r="BA66">
        <f t="shared" si="10"/>
        <v>1.0315191804433257E-41</v>
      </c>
      <c r="BB66">
        <f t="shared" si="10"/>
        <v>1.7039409736837826E-43</v>
      </c>
      <c r="BC66">
        <f t="shared" si="10"/>
        <v>2.8146985646533498E-45</v>
      </c>
      <c r="BD66">
        <f t="shared" si="10"/>
        <v>4.6495308122340974E-47</v>
      </c>
      <c r="BE66">
        <f t="shared" si="10"/>
        <v>7.6804447358564652E-49</v>
      </c>
      <c r="BF66">
        <f t="shared" si="10"/>
        <v>1.2687139465387463E-50</v>
      </c>
      <c r="BG66">
        <f t="shared" si="10"/>
        <v>2.0957571302380661E-52</v>
      </c>
      <c r="BH66">
        <f t="shared" si="10"/>
        <v>3.4619292717056583E-54</v>
      </c>
      <c r="BI66">
        <f t="shared" si="11"/>
        <v>5.7186765870972827E-56</v>
      </c>
      <c r="BJ66">
        <f t="shared" si="11"/>
        <v>9.4465401484955059E-58</v>
      </c>
      <c r="BK66">
        <f t="shared" si="11"/>
        <v>1.5604505591115354E-59</v>
      </c>
      <c r="BL66">
        <f t="shared" si="11"/>
        <v>2.5776702460814585E-61</v>
      </c>
      <c r="BM66">
        <f t="shared" si="11"/>
        <v>4.2579896062194573E-63</v>
      </c>
      <c r="BN66">
        <f t="shared" si="11"/>
        <v>7.0336675198212983E-65</v>
      </c>
      <c r="BO66">
        <f t="shared" si="11"/>
        <v>1.1618743945976584E-66</v>
      </c>
      <c r="BP66">
        <f t="shared" si="11"/>
        <v>1.919271521813195E-68</v>
      </c>
      <c r="BQ66">
        <f t="shared" si="11"/>
        <v>3.1703970683671228E-70</v>
      </c>
      <c r="BR66">
        <f t="shared" si="11"/>
        <v>5.2371016458519288E-72</v>
      </c>
      <c r="BS66">
        <f t="shared" si="11"/>
        <v>8.6510384362206186E-74</v>
      </c>
      <c r="BT66">
        <f t="shared" si="11"/>
        <v>1.4290436024712657E-75</v>
      </c>
      <c r="BU66">
        <f t="shared" si="11"/>
        <v>2.3606022971599645E-77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4.2720157464145068</v>
      </c>
      <c r="S67">
        <f>$Z$52+(-$Z$38*$Z$49*$Z$49/(2*$Z$39)+ $Z$53-$Z$52)/$Z$49*$Z$45+$Z$38/(2*$Z$39)*$Z$45*$Z$45+SUMPRODUCT($Z$58:$Z$82,$AB$58:$AB$82,AO$58:AO$82)</f>
        <v>2.302964815573195</v>
      </c>
      <c r="W67">
        <f>$Z$52+(-$Z$38*$Z$49*$Z$49/(2*$Z$39)+ $Z$53-$Z$52)/$Z$49*$Z$44+$Z$38/(2*$Z$39)*$Z$44*$Z$44+SUMPRODUCT($Z$58:$Z$82,$AA$58:$AA$82,AO$58:AO$82)</f>
        <v>1.7757012792997213</v>
      </c>
      <c r="Y67">
        <v>10</v>
      </c>
      <c r="Z67" s="3">
        <f t="shared" si="12"/>
        <v>0.2886968614878207</v>
      </c>
      <c r="AA67">
        <f t="shared" si="6"/>
        <v>-0.91577332665505728</v>
      </c>
      <c r="AB67">
        <f t="shared" si="7"/>
        <v>-0.16459459028073201</v>
      </c>
      <c r="AC67">
        <f t="shared" si="8"/>
        <v>-0.61421271268967004</v>
      </c>
      <c r="AD67">
        <f t="shared" si="9"/>
        <v>1</v>
      </c>
      <c r="AE67">
        <f t="shared" si="9"/>
        <v>6.3091659692668146E-3</v>
      </c>
      <c r="AF67">
        <f t="shared" si="9"/>
        <v>3.9805574017882322E-5</v>
      </c>
      <c r="AG67">
        <f t="shared" si="9"/>
        <v>2.5113996534747053E-7</v>
      </c>
      <c r="AH67">
        <f t="shared" si="9"/>
        <v>1.5844837228931082E-9</v>
      </c>
      <c r="AI67">
        <f t="shared" si="9"/>
        <v>9.9967704794871579E-12</v>
      </c>
      <c r="AJ67">
        <f t="shared" si="9"/>
        <v>6.307128219473049E-14</v>
      </c>
      <c r="AK67">
        <f t="shared" si="9"/>
        <v>3.9792718726099497E-16</v>
      </c>
      <c r="AL67">
        <f t="shared" si="9"/>
        <v>2.5105885918050211E-18</v>
      </c>
      <c r="AM67">
        <f t="shared" si="9"/>
        <v>1.5839719624805095E-20</v>
      </c>
      <c r="AN67">
        <f t="shared" si="9"/>
        <v>9.993542001954304E-23</v>
      </c>
      <c r="AO67">
        <f t="shared" si="9"/>
        <v>6.3050913194766556E-25</v>
      </c>
      <c r="AP67">
        <f t="shared" si="9"/>
        <v>3.9779866376872146E-27</v>
      </c>
      <c r="AQ67">
        <f t="shared" si="9"/>
        <v>2.5097777920692863E-29</v>
      </c>
      <c r="AR67">
        <f t="shared" si="9"/>
        <v>1.5834604154859989E-31</v>
      </c>
      <c r="AS67">
        <f t="shared" si="9"/>
        <v>9.9903142634147138E-34</v>
      </c>
      <c r="AT67">
        <f t="shared" si="10"/>
        <v>6.3030550773013388E-36</v>
      </c>
      <c r="AU67">
        <f t="shared" si="10"/>
        <v>3.9767019387424648E-38</v>
      </c>
      <c r="AV67">
        <f t="shared" si="10"/>
        <v>2.5089669491477939E-40</v>
      </c>
      <c r="AW67">
        <f t="shared" si="10"/>
        <v>1.5829491780355607E-42</v>
      </c>
      <c r="AX67">
        <f t="shared" si="10"/>
        <v>9.9870878709300502E-45</v>
      </c>
      <c r="AY67">
        <f t="shared" si="10"/>
        <v>6.3010187266692801E-47</v>
      </c>
      <c r="AZ67">
        <f t="shared" si="10"/>
        <v>3.9754180171865914E-49</v>
      </c>
      <c r="BA67">
        <f t="shared" si="10"/>
        <v>2.508156901827525E-51</v>
      </c>
      <c r="BB67">
        <f t="shared" si="10"/>
        <v>1.5824376246694917E-53</v>
      </c>
      <c r="BC67">
        <f t="shared" si="10"/>
        <v>9.9838634307793995E-56</v>
      </c>
      <c r="BD67">
        <f t="shared" si="10"/>
        <v>6.2989843741097697E-58</v>
      </c>
      <c r="BE67">
        <f t="shared" si="10"/>
        <v>3.9741333022403111E-60</v>
      </c>
      <c r="BF67">
        <f t="shared" si="10"/>
        <v>2.5073471160398252E-62</v>
      </c>
      <c r="BG67">
        <f t="shared" si="10"/>
        <v>1.5819267174382139E-64</v>
      </c>
      <c r="BH67">
        <f t="shared" si="10"/>
        <v>9.9806369981084977E-67</v>
      </c>
      <c r="BI67">
        <f t="shared" si="11"/>
        <v>6.2969506783631522E-69</v>
      </c>
      <c r="BJ67">
        <f t="shared" si="11"/>
        <v>3.9728502099966667E-71</v>
      </c>
      <c r="BK67">
        <f t="shared" si="11"/>
        <v>2.5065368298506237E-73</v>
      </c>
      <c r="BL67">
        <f t="shared" si="11"/>
        <v>1.5814159751588812E-75</v>
      </c>
      <c r="BM67">
        <f t="shared" si="11"/>
        <v>9.9774146406924331E-78</v>
      </c>
      <c r="BN67">
        <f t="shared" si="11"/>
        <v>6.2949157259085546E-80</v>
      </c>
      <c r="BO67">
        <f t="shared" si="11"/>
        <v>3.971567532013335E-82</v>
      </c>
      <c r="BP67">
        <f t="shared" si="11"/>
        <v>2.5057275671208873E-84</v>
      </c>
      <c r="BQ67">
        <f t="shared" si="11"/>
        <v>1.5809049172699049E-86</v>
      </c>
      <c r="BR67">
        <f t="shared" si="11"/>
        <v>9.974193323649857E-89</v>
      </c>
      <c r="BS67">
        <f t="shared" si="11"/>
        <v>6.2928833437693456E-91</v>
      </c>
      <c r="BT67">
        <f t="shared" si="11"/>
        <v>3.9702840614081675E-93</v>
      </c>
      <c r="BU67">
        <f t="shared" si="11"/>
        <v>2.5049185656703706E-95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4.3688411988758009</v>
      </c>
      <c r="S68">
        <f>$Z$52+(-$Z$38*$Z$49*$Z$49/(2*$Z$39)+ $Z$53-$Z$52)/$Z$49*$Z$45+$Z$38/(2*$Z$39)*$Z$45*$Z$45+SUMPRODUCT($Z$58:$Z$82,$AB$58:$AB$82,AP$58:AP$82)</f>
        <v>2.404368327743692</v>
      </c>
      <c r="W68">
        <f>$Z$52+(-$Z$38*$Z$49*$Z$49/(2*$Z$39)+ $Z$53-$Z$52)/$Z$49*$Z$44+$Z$38/(2*$Z$39)*$Z$44*$Z$44+SUMPRODUCT($Z$58:$Z$82,$AA$58:$AA$82,AP$58:AP$82)</f>
        <v>1.8000088327085273</v>
      </c>
      <c r="Y68">
        <v>11</v>
      </c>
      <c r="Z68" s="3">
        <f t="shared" si="12"/>
        <v>-0.33234726419252941</v>
      </c>
      <c r="AA68">
        <f t="shared" si="6"/>
        <v>-0.999863304992469</v>
      </c>
      <c r="AB68">
        <f t="shared" si="7"/>
        <v>-0.98350507487238259</v>
      </c>
      <c r="AC68">
        <f t="shared" si="8"/>
        <v>0.97698683078359994</v>
      </c>
      <c r="AD68">
        <f t="shared" si="9"/>
        <v>1</v>
      </c>
      <c r="AE68">
        <f t="shared" si="9"/>
        <v>2.177539601974953E-3</v>
      </c>
      <c r="AF68">
        <f t="shared" si="9"/>
        <v>4.7416785437826547E-6</v>
      </c>
      <c r="AG68">
        <f t="shared" si="9"/>
        <v>1.0325192429187984E-8</v>
      </c>
      <c r="AH68">
        <f t="shared" si="9"/>
        <v>2.2483515412568799E-11</v>
      </c>
      <c r="AI68">
        <f t="shared" si="9"/>
        <v>4.8958743401907774E-14</v>
      </c>
      <c r="AJ68">
        <f t="shared" si="9"/>
        <v>1.0660959869976464E-16</v>
      </c>
      <c r="AK68">
        <f t="shared" si="9"/>
        <v>2.321466231193793E-19</v>
      </c>
      <c r="AL68">
        <f t="shared" si="9"/>
        <v>5.0550844671593531E-22</v>
      </c>
      <c r="AM68">
        <f t="shared" si="9"/>
        <v>1.1007646213735752E-24</v>
      </c>
      <c r="AN68">
        <f t="shared" si="9"/>
        <v>2.3969585554937626E-27</v>
      </c>
      <c r="AO68">
        <f t="shared" si="9"/>
        <v>5.2194719869219338E-30</v>
      </c>
      <c r="AP68">
        <f t="shared" si="9"/>
        <v>1.1365606534924375E-32</v>
      </c>
      <c r="AQ68">
        <f t="shared" si="9"/>
        <v>2.4749058330261478E-35</v>
      </c>
      <c r="AR68">
        <f t="shared" si="9"/>
        <v>5.3892052643725692E-38</v>
      </c>
      <c r="AS68">
        <f t="shared" si="9"/>
        <v>1.1735207454753189E-40</v>
      </c>
      <c r="AT68">
        <f t="shared" si="10"/>
        <v>2.5553878970115032E-43</v>
      </c>
      <c r="AU68">
        <f t="shared" si="10"/>
        <v>5.5644581395039479E-46</v>
      </c>
      <c r="AV68">
        <f t="shared" si="10"/>
        <v>1.2116826179802033E-48</v>
      </c>
      <c r="AW68">
        <f t="shared" si="10"/>
        <v>2.6384874678959662E-51</v>
      </c>
      <c r="AX68">
        <f t="shared" si="10"/>
        <v>5.7454101054539414E-54</v>
      </c>
      <c r="AY68">
        <f t="shared" si="10"/>
        <v>1.2510856193747828E-56</v>
      </c>
      <c r="AZ68">
        <f t="shared" si="10"/>
        <v>2.7242890828026706E-59</v>
      </c>
      <c r="BA68">
        <f t="shared" si="10"/>
        <v>5.9322464923412957E-62</v>
      </c>
      <c r="BB68">
        <f t="shared" si="10"/>
        <v>1.2917699765434421E-64</v>
      </c>
      <c r="BC68">
        <f t="shared" si="10"/>
        <v>2.812880901267351E-67</v>
      </c>
      <c r="BD68">
        <f t="shared" si="10"/>
        <v>6.125158657079911E-70</v>
      </c>
      <c r="BE68">
        <f t="shared" si="10"/>
        <v>1.3337773582058641E-72</v>
      </c>
      <c r="BF68">
        <f t="shared" si="10"/>
        <v>2.9043536585973021E-75</v>
      </c>
      <c r="BG68">
        <f t="shared" si="10"/>
        <v>6.3243441793656503E-78</v>
      </c>
      <c r="BH68">
        <f t="shared" si="10"/>
        <v>1.3771507881169488E-80</v>
      </c>
      <c r="BI68">
        <f t="shared" si="11"/>
        <v>2.9988010407434032E-83</v>
      </c>
      <c r="BJ68">
        <f t="shared" si="11"/>
        <v>6.5300070640366926E-86</v>
      </c>
      <c r="BK68">
        <f t="shared" si="11"/>
        <v>1.4219346891315334E-88</v>
      </c>
      <c r="BL68">
        <f t="shared" si="11"/>
        <v>3.0963197802524728E-91</v>
      </c>
      <c r="BM68">
        <f t="shared" si="11"/>
        <v>6.7423579500135478E-94</v>
      </c>
      <c r="BN68">
        <f t="shared" si="11"/>
        <v>1.4681749287021044E-96</v>
      </c>
      <c r="BO68">
        <f t="shared" si="11"/>
        <v>3.1970097553407718E-99</v>
      </c>
      <c r="BP68">
        <f t="shared" si="11"/>
        <v>6.9616143260355055E-102</v>
      </c>
      <c r="BQ68">
        <f t="shared" si="11"/>
        <v>1.5159188658558522E-104</v>
      </c>
      <c r="BR68">
        <f t="shared" si="11"/>
        <v>3.3009740921884548E-107</v>
      </c>
      <c r="BS68">
        <f t="shared" si="11"/>
        <v>7.1880007534108155E-110</v>
      </c>
      <c r="BT68">
        <f t="shared" si="11"/>
        <v>1.5652153996998025E-112</v>
      </c>
      <c r="BU68">
        <f t="shared" si="11"/>
        <v>3.4083192705609791E-115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4.4563002055772962</v>
      </c>
      <c r="S69">
        <f>$Z$52+(-$Z$38*$Z$49*$Z$49/(2*$Z$39)+ $Z$53-$Z$52)/$Z$49*$Z$45+$Z$38/(2*$Z$39)*$Z$45*$Z$45+SUMPRODUCT($Z$58:$Z$82,$AB$58:$AB$82,AQ$58:AQ$82)</f>
        <v>2.5015749142857695</v>
      </c>
      <c r="W69">
        <f>$Z$52+(-$Z$38*$Z$49*$Z$49/(2*$Z$39)+ $Z$53-$Z$52)/$Z$49*$Z$44+$Z$38/(2*$Z$39)*$Z$44*$Z$44+SUMPRODUCT($Z$58:$Z$82,$AA$58:$AA$82,AQ$58:AQ$82)</f>
        <v>1.825135466113105</v>
      </c>
      <c r="Y69">
        <v>12</v>
      </c>
      <c r="Z69" s="3">
        <f t="shared" si="12"/>
        <v>0.24058071790651722</v>
      </c>
      <c r="AA69">
        <f t="shared" si="6"/>
        <v>-0.90199123013295923</v>
      </c>
      <c r="AB69">
        <f t="shared" si="7"/>
        <v>0.19711702745148013</v>
      </c>
      <c r="AC69">
        <f t="shared" si="8"/>
        <v>-0.88722281944361192</v>
      </c>
      <c r="AD69">
        <f t="shared" si="9"/>
        <v>1</v>
      </c>
      <c r="AE69">
        <f t="shared" si="9"/>
        <v>6.7914047032818878E-4</v>
      </c>
      <c r="AF69">
        <f t="shared" si="9"/>
        <v>4.6123175825033808E-7</v>
      </c>
      <c r="AG69">
        <f t="shared" si="9"/>
        <v>3.132411395184502E-10</v>
      </c>
      <c r="AH69">
        <f t="shared" si="9"/>
        <v>2.1273473481869829E-13</v>
      </c>
      <c r="AI69">
        <f t="shared" si="9"/>
        <v>1.4447676153643424E-16</v>
      </c>
      <c r="AJ69">
        <f t="shared" si="9"/>
        <v>9.8120011486820686E-20</v>
      </c>
      <c r="AK69">
        <f t="shared" si="9"/>
        <v>6.6637270749761539E-23</v>
      </c>
      <c r="AL69">
        <f t="shared" si="9"/>
        <v>4.525606541760806E-26</v>
      </c>
      <c r="AM69">
        <f t="shared" si="9"/>
        <v>3.0735224207695137E-29</v>
      </c>
      <c r="AN69">
        <f t="shared" si="9"/>
        <v>2.0873534624054795E-32</v>
      </c>
      <c r="AO69">
        <f t="shared" si="9"/>
        <v>1.4176061501532977E-35</v>
      </c>
      <c r="AP69">
        <f t="shared" si="9"/>
        <v>9.6275366541735484E-39</v>
      </c>
      <c r="AQ69">
        <f t="shared" si="9"/>
        <v>6.5384497714167959E-42</v>
      </c>
      <c r="AR69">
        <f t="shared" si="9"/>
        <v>4.4405256586238536E-45</v>
      </c>
      <c r="AS69">
        <f t="shared" si="9"/>
        <v>3.0157405523089487E-48</v>
      </c>
      <c r="AT69">
        <f t="shared" si="10"/>
        <v>2.0481114570827328E-51</v>
      </c>
      <c r="AU69">
        <f t="shared" si="10"/>
        <v>1.3909553173682427E-54</v>
      </c>
      <c r="AV69">
        <f t="shared" si="10"/>
        <v>9.4465388306014652E-58</v>
      </c>
      <c r="AW69">
        <f t="shared" si="10"/>
        <v>6.4155285091602939E-61</v>
      </c>
      <c r="AX69">
        <f t="shared" si="10"/>
        <v>4.3570442863167281E-64</v>
      </c>
      <c r="AY69">
        <f t="shared" si="10"/>
        <v>2.95904458780287E-67</v>
      </c>
      <c r="AZ69">
        <f t="shared" si="10"/>
        <v>2.0096074608224604E-70</v>
      </c>
      <c r="BA69">
        <f t="shared" si="10"/>
        <v>1.3648055171782336E-73</v>
      </c>
      <c r="BB69">
        <f t="shared" si="10"/>
        <v>9.2689449856926726E-77</v>
      </c>
      <c r="BC69">
        <f t="shared" si="10"/>
        <v>6.294917310128202E-80</v>
      </c>
      <c r="BD69">
        <f t="shared" si="10"/>
        <v>4.2751323542197466E-83</v>
      </c>
      <c r="BE69">
        <f t="shared" si="10"/>
        <v>2.9034148894521773E-86</v>
      </c>
      <c r="BF69">
        <f t="shared" si="10"/>
        <v>1.9718270713989616E-89</v>
      </c>
      <c r="BG69">
        <f t="shared" si="10"/>
        <v>1.3391473302279785E-92</v>
      </c>
      <c r="BH69">
        <f t="shared" si="10"/>
        <v>9.0946898846685464E-96</v>
      </c>
      <c r="BI69">
        <f t="shared" si="11"/>
        <v>6.1765735877833479E-99</v>
      </c>
      <c r="BJ69">
        <f t="shared" si="11"/>
        <v>4.1947603570369942E-102</v>
      </c>
      <c r="BK69">
        <f t="shared" si="11"/>
        <v>2.8488310230404775E-105</v>
      </c>
      <c r="BL69">
        <f t="shared" si="11"/>
        <v>1.9347569489568046E-108</v>
      </c>
      <c r="BM69">
        <f t="shared" si="11"/>
        <v>1.3139715142451171E-111</v>
      </c>
      <c r="BN69">
        <f t="shared" si="11"/>
        <v>8.923710759527306E-115</v>
      </c>
      <c r="BO69">
        <f t="shared" si="11"/>
        <v>6.0604547138246515E-118</v>
      </c>
      <c r="BP69">
        <f t="shared" si="11"/>
        <v>4.115899344169211E-121</v>
      </c>
      <c r="BQ69">
        <f t="shared" si="11"/>
        <v>2.7952733270473683E-124</v>
      </c>
      <c r="BR69">
        <f t="shared" si="11"/>
        <v>1.8983837405583834E-127</v>
      </c>
      <c r="BS69">
        <f t="shared" si="11"/>
        <v>1.2892690007107963E-130</v>
      </c>
      <c r="BT69">
        <f t="shared" si="11"/>
        <v>8.7559460222984097E-134</v>
      </c>
      <c r="BU69">
        <f t="shared" si="11"/>
        <v>5.9465188613583562E-137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4.5358490667452314</v>
      </c>
      <c r="S70">
        <f>$Z$52+(-$Z$38*$Z$49*$Z$49/(2*$Z$39)+ $Z$53-$Z$52)/$Z$49*$Z$45+$Z$38/(2*$Z$39)*$Z$45*$Z$45+SUMPRODUCT($Z$58:$Z$82,$AB$58:$AB$82,AR$58:AR$82)</f>
        <v>2.5944712856959686</v>
      </c>
      <c r="W70">
        <f>$Z$52+(-$Z$38*$Z$49*$Z$49/(2*$Z$39)+ $Z$53-$Z$52)/$Z$49*$Z$44+$Z$38/(2*$Z$39)*$Z$44*$Z$44+SUMPRODUCT($Z$58:$Z$82,$AA$58:$AA$82,AR$58:AR$82)</f>
        <v>1.8508250277435905</v>
      </c>
      <c r="Y70">
        <v>13</v>
      </c>
      <c r="Z70" s="3">
        <f t="shared" si="12"/>
        <v>-0.28121691585521713</v>
      </c>
      <c r="AA70">
        <f t="shared" si="6"/>
        <v>-0.63996854050331686</v>
      </c>
      <c r="AB70">
        <f t="shared" si="7"/>
        <v>0.97698683078359916</v>
      </c>
      <c r="AC70">
        <f t="shared" si="8"/>
        <v>0.38649916929245542</v>
      </c>
      <c r="AD70">
        <f t="shared" si="9"/>
        <v>1</v>
      </c>
      <c r="AE70">
        <f t="shared" si="9"/>
        <v>1.9140470057186899E-4</v>
      </c>
      <c r="AF70">
        <f t="shared" si="9"/>
        <v>3.6635757519146166E-8</v>
      </c>
      <c r="AG70">
        <f t="shared" si="9"/>
        <v>7.0122558379788001E-12</v>
      </c>
      <c r="AH70">
        <f t="shared" si="9"/>
        <v>1.3421787290016749E-15</v>
      </c>
      <c r="AI70">
        <f t="shared" si="9"/>
        <v>2.5689930454240843E-19</v>
      </c>
      <c r="AJ70">
        <f t="shared" si="9"/>
        <v>4.9171731937269858E-23</v>
      </c>
      <c r="AK70">
        <f t="shared" si="9"/>
        <v>9.4117006280524928E-27</v>
      </c>
      <c r="AL70">
        <f t="shared" si="9"/>
        <v>1.8014436480501845E-30</v>
      </c>
      <c r="AM70">
        <f t="shared" si="9"/>
        <v>3.4480476434065164E-34</v>
      </c>
      <c r="AN70">
        <f t="shared" si="9"/>
        <v>6.5997252674370298E-38</v>
      </c>
      <c r="AO70">
        <f t="shared" si="9"/>
        <v>1.2632183737829821E-41</v>
      </c>
      <c r="AP70">
        <f t="shared" si="9"/>
        <v>2.4178592217106215E-45</v>
      </c>
      <c r="AQ70">
        <f t="shared" si="9"/>
        <v>4.6278962035641178E-49</v>
      </c>
      <c r="AR70">
        <f t="shared" si="9"/>
        <v>8.8580104162017399E-53</v>
      </c>
      <c r="AS70">
        <f t="shared" si="9"/>
        <v>1.6954647442851305E-56</v>
      </c>
      <c r="AT70">
        <f t="shared" si="10"/>
        <v>3.2451992171002644E-60</v>
      </c>
      <c r="AU70">
        <f t="shared" si="10"/>
        <v>6.2114635253888117E-64</v>
      </c>
      <c r="AV70">
        <f t="shared" si="10"/>
        <v>1.1889030719098664E-67</v>
      </c>
      <c r="AW70">
        <f t="shared" si="10"/>
        <v>2.2756170662245074E-71</v>
      </c>
      <c r="AX70">
        <f t="shared" si="10"/>
        <v>4.3556371368299761E-75</v>
      </c>
      <c r="AY70">
        <f t="shared" si="10"/>
        <v>8.3368925067908306E-79</v>
      </c>
      <c r="AZ70">
        <f t="shared" si="10"/>
        <v>1.5957209057637331E-82</v>
      </c>
      <c r="BA70">
        <f t="shared" si="10"/>
        <v>3.0542841940853048E-86</v>
      </c>
      <c r="BB70">
        <f t="shared" si="10"/>
        <v>5.84604231513453E-90</v>
      </c>
      <c r="BC70">
        <f t="shared" si="10"/>
        <v>1.1189603237226479E-93</v>
      </c>
      <c r="BD70">
        <f t="shared" si="10"/>
        <v>2.141742217082151E-97</v>
      </c>
      <c r="BE70">
        <f t="shared" si="10"/>
        <v>4.0993944353374081E-101</v>
      </c>
      <c r="BF70">
        <f t="shared" si="10"/>
        <v>7.846436062490729E-105</v>
      </c>
      <c r="BG70">
        <f t="shared" si="10"/>
        <v>1.5018444365179864E-108</v>
      </c>
      <c r="BH70">
        <f t="shared" si="10"/>
        <v>2.8746002561372343E-112</v>
      </c>
      <c r="BI70">
        <f t="shared" si="11"/>
        <v>5.502121708652918E-116</v>
      </c>
      <c r="BJ70">
        <f t="shared" si="11"/>
        <v>1.0531317417709456E-119</v>
      </c>
      <c r="BK70">
        <f t="shared" si="11"/>
        <v>2.0157432427954106E-123</v>
      </c>
      <c r="BL70">
        <f t="shared" si="11"/>
        <v>3.8582285072769942E-127</v>
      </c>
      <c r="BM70">
        <f t="shared" si="11"/>
        <v>7.3848292043938329E-131</v>
      </c>
      <c r="BN70">
        <f t="shared" si="11"/>
        <v>1.4134907322157933E-134</v>
      </c>
      <c r="BO70">
        <f t="shared" si="11"/>
        <v>2.7054885374409911E-138</v>
      </c>
      <c r="BP70">
        <f t="shared" si="11"/>
        <v>5.1784311700988098E-142</v>
      </c>
      <c r="BQ70">
        <f t="shared" si="11"/>
        <v>9.9117586389093368E-146</v>
      </c>
      <c r="BR70">
        <f t="shared" si="11"/>
        <v>1.8971577791255719E-149</v>
      </c>
      <c r="BS70">
        <f t="shared" si="11"/>
        <v>3.6312484204095476E-153</v>
      </c>
      <c r="BT70">
        <f t="shared" si="11"/>
        <v>6.9503787380326331E-157</v>
      </c>
      <c r="BU70">
        <f t="shared" si="11"/>
        <v>1.3303355712239715E-160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4.6086332489752593</v>
      </c>
      <c r="S71">
        <f>$Z$52+(-$Z$38*$Z$49*$Z$49/(2*$Z$39)+ $Z$53-$Z$52)/$Z$49*$Z$45+$Z$38/(2*$Z$39)*$Z$45*$Z$45+SUMPRODUCT($Z$58:$Z$82,$AB$58:$AB$82,AS$58:AS$82)</f>
        <v>2.6830714725367812</v>
      </c>
      <c r="W71">
        <f>$Z$52+(-$Z$38*$Z$49*$Z$49/(2*$Z$39)+ $Z$53-$Z$52)/$Z$49*$Z$44+$Z$38/(2*$Z$39)*$Z$44*$Z$44+SUMPRODUCT($Z$58:$Z$82,$AA$58:$AA$82,AS$58:AS$82)</f>
        <v>1.8768187591678696</v>
      </c>
      <c r="Y71">
        <v>14</v>
      </c>
      <c r="Z71" s="3">
        <f t="shared" si="12"/>
        <v>0.20621204391987183</v>
      </c>
      <c r="AA71">
        <f t="shared" si="6"/>
        <v>-0.26147994095381988</v>
      </c>
      <c r="AB71">
        <f t="shared" si="7"/>
        <v>-0.2294239200467531</v>
      </c>
      <c r="AC71">
        <f t="shared" si="8"/>
        <v>0.29325003738446853</v>
      </c>
      <c r="AD71">
        <f t="shared" si="9"/>
        <v>1</v>
      </c>
      <c r="AE71">
        <f t="shared" si="9"/>
        <v>4.8746678172308631E-5</v>
      </c>
      <c r="AF71">
        <f t="shared" si="9"/>
        <v>2.3762384912742599E-9</v>
      </c>
      <c r="AG71">
        <f t="shared" si="9"/>
        <v>1.1583372609420112E-13</v>
      </c>
      <c r="AH71">
        <f t="shared" si="9"/>
        <v>5.6465093674133704E-18</v>
      </c>
      <c r="AI71">
        <f t="shared" si="9"/>
        <v>2.7524855853276034E-22</v>
      </c>
      <c r="AJ71">
        <f t="shared" si="9"/>
        <v>1.3417452100867077E-26</v>
      </c>
      <c r="AK71">
        <f t="shared" si="9"/>
        <v>6.5405621945327092E-31</v>
      </c>
      <c r="AL71">
        <f t="shared" si="9"/>
        <v>3.1883066136907556E-35</v>
      </c>
      <c r="AM71">
        <f t="shared" si="9"/>
        <v>1.5541934715339059E-39</v>
      </c>
      <c r="AN71">
        <f t="shared" si="9"/>
        <v>7.5761768974358077E-44</v>
      </c>
      <c r="AO71">
        <f t="shared" si="9"/>
        <v>3.6931343499458099E-48</v>
      </c>
      <c r="AP71">
        <f t="shared" si="9"/>
        <v>1.8002802087905468E-52</v>
      </c>
      <c r="AQ71">
        <f t="shared" si="9"/>
        <v>8.7757679957880948E-57</v>
      </c>
      <c r="AR71">
        <f t="shared" si="9"/>
        <v>4.2778951272070993E-61</v>
      </c>
      <c r="AS71">
        <f t="shared" si="9"/>
        <v>2.0853316459785612E-65</v>
      </c>
      <c r="AT71">
        <f t="shared" si="10"/>
        <v>1.0165299062903636E-69</v>
      </c>
      <c r="AU71">
        <f t="shared" si="10"/>
        <v>4.9552453242461953E-74</v>
      </c>
      <c r="AV71">
        <f t="shared" si="10"/>
        <v>2.4155169152578714E-78</v>
      </c>
      <c r="AW71">
        <f t="shared" si="10"/>
        <v>1.1774846777577488E-82</v>
      </c>
      <c r="AX71">
        <f t="shared" si="10"/>
        <v>5.7398452961831484E-87</v>
      </c>
      <c r="AY71">
        <f t="shared" si="10"/>
        <v>2.7979832473789488E-91</v>
      </c>
      <c r="AZ71">
        <f t="shared" si="10"/>
        <v>1.363924376435083E-95</v>
      </c>
      <c r="BA71">
        <f t="shared" si="10"/>
        <v>6.6486766786116038E-100</v>
      </c>
      <c r="BB71">
        <f t="shared" si="10"/>
        <v>3.2410082509305305E-104</v>
      </c>
      <c r="BC71">
        <f t="shared" si="10"/>
        <v>1.5798844263318827E-108</v>
      </c>
      <c r="BD71">
        <f t="shared" si="10"/>
        <v>7.701409932792131E-113</v>
      </c>
      <c r="BE71">
        <f t="shared" si="10"/>
        <v>3.7541806200732894E-117</v>
      </c>
      <c r="BF71">
        <f t="shared" si="10"/>
        <v>1.8300389990021942E-121</v>
      </c>
      <c r="BG71">
        <f t="shared" si="10"/>
        <v>8.9208300869416872E-126</v>
      </c>
      <c r="BH71">
        <f t="shared" si="10"/>
        <v>4.3486072965373529E-130</v>
      </c>
      <c r="BI71">
        <f t="shared" si="11"/>
        <v>2.1198023615212994E-134</v>
      </c>
      <c r="BJ71">
        <f t="shared" si="11"/>
        <v>1.0333329888237301E-138</v>
      </c>
      <c r="BK71">
        <f t="shared" si="11"/>
        <v>5.0371538647836106E-143</v>
      </c>
      <c r="BL71">
        <f t="shared" si="11"/>
        <v>2.4554460611828928E-147</v>
      </c>
      <c r="BM71">
        <f t="shared" si="11"/>
        <v>1.1969481039151226E-151</v>
      </c>
      <c r="BN71">
        <f t="shared" si="11"/>
        <v>5.8347230106766859E-156</v>
      </c>
      <c r="BO71">
        <f t="shared" si="11"/>
        <v>2.8442346649014926E-160</v>
      </c>
      <c r="BP71">
        <f t="shared" si="11"/>
        <v>1.3864695881788016E-164</v>
      </c>
      <c r="BQ71">
        <f t="shared" si="11"/>
        <v>6.7585770705426769E-169</v>
      </c>
      <c r="BR71">
        <f t="shared" si="11"/>
        <v>3.2945829912183729E-173</v>
      </c>
      <c r="BS71">
        <f t="shared" si="11"/>
        <v>1.6059993851503685E-177</v>
      </c>
      <c r="BT71">
        <f t="shared" si="11"/>
        <v>7.8287116517580262E-182</v>
      </c>
      <c r="BU71">
        <f t="shared" si="11"/>
        <v>3.816238237994096E-186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4.6755676635442756</v>
      </c>
      <c r="S72">
        <f>$Z$52+(-$Z$38*$Z$49*$Z$49/(2*$Z$39)+ $Z$53-$Z$52)/$Z$49*$Z$45+$Z$38/(2*$Z$39)*$Z$45*$Z$45+SUMPRODUCT($Z$58:$Z$82,$AB$58:$AB$82,AT$58:AT$82)</f>
        <v>2.7674651454859536</v>
      </c>
      <c r="W72">
        <f>$Z$52+(-$Z$38*$Z$49*$Z$49/(2*$Z$39)+ $Z$53-$Z$52)/$Z$49*$Z$44+$Z$38/(2*$Z$39)*$Z$44*$Z$44+SUMPRODUCT($Z$58:$Z$82,$AA$58:$AA$82,AT$58:AT$82)</f>
        <v>1.9028772778819687</v>
      </c>
      <c r="Y72">
        <v>15</v>
      </c>
      <c r="Z72" s="3">
        <f t="shared" si="12"/>
        <v>-0.24372132707452152</v>
      </c>
      <c r="AA72">
        <f t="shared" si="6"/>
        <v>0.16459459028073323</v>
      </c>
      <c r="AB72">
        <f t="shared" si="7"/>
        <v>-0.9694002659393316</v>
      </c>
      <c r="AC72">
        <f t="shared" si="8"/>
        <v>-0.83716647826252899</v>
      </c>
      <c r="AD72">
        <f t="shared" si="9"/>
        <v>1</v>
      </c>
      <c r="AE72">
        <f t="shared" si="9"/>
        <v>1.1218554246778379E-5</v>
      </c>
      <c r="AF72">
        <f t="shared" si="9"/>
        <v>1.2585595078090779E-10</v>
      </c>
      <c r="AG72">
        <f t="shared" si="9"/>
        <v>1.4119217145573804E-15</v>
      </c>
      <c r="AH72">
        <f t="shared" si="9"/>
        <v>1.583972034696628E-20</v>
      </c>
      <c r="AI72">
        <f t="shared" si="9"/>
        <v>1.7769874981382857E-25</v>
      </c>
      <c r="AJ72">
        <f t="shared" si="9"/>
        <v>1.993522928038766E-30</v>
      </c>
      <c r="AK72">
        <f t="shared" si="9"/>
        <v>2.2364445110396783E-35</v>
      </c>
      <c r="AL72">
        <f t="shared" si="9"/>
        <v>2.5089672351184559E-40</v>
      </c>
      <c r="AM72">
        <f t="shared" si="9"/>
        <v>2.8146983105659433E-45</v>
      </c>
      <c r="AN72">
        <f t="shared" si="9"/>
        <v>3.1576845685395847E-50</v>
      </c>
      <c r="AO72">
        <f t="shared" si="9"/>
        <v>3.5424653203767401E-55</v>
      </c>
      <c r="AP72">
        <f t="shared" si="9"/>
        <v>3.9741336646160285E-60</v>
      </c>
      <c r="AQ72">
        <f t="shared" si="9"/>
        <v>4.4584034100437289E-65</v>
      </c>
      <c r="AR72">
        <f t="shared" si="9"/>
        <v>5.0016837089063159E-70</v>
      </c>
      <c r="AS72">
        <f t="shared" si="9"/>
        <v>5.6111656176248687E-75</v>
      </c>
      <c r="AT72">
        <f t="shared" si="10"/>
        <v>6.2949165868974124E-80</v>
      </c>
      <c r="AU72">
        <f t="shared" si="10"/>
        <v>7.0619858379527222E-85</v>
      </c>
      <c r="AV72">
        <f t="shared" si="10"/>
        <v>7.9225249540934725E-90</v>
      </c>
      <c r="AW72">
        <f t="shared" si="10"/>
        <v>8.8879312438422549E-95</v>
      </c>
      <c r="AX72">
        <f t="shared" si="10"/>
        <v>9.970971152502146E-100</v>
      </c>
      <c r="AY72">
        <f t="shared" si="10"/>
        <v>1.1185985016807286E-104</v>
      </c>
      <c r="AZ72">
        <f t="shared" si="10"/>
        <v>1.2549063120673867E-109</v>
      </c>
      <c r="BA72">
        <f t="shared" si="10"/>
        <v>1.4078230685443008E-114</v>
      </c>
      <c r="BB72">
        <f t="shared" si="10"/>
        <v>1.5793735143943711E-119</v>
      </c>
      <c r="BC72">
        <f t="shared" si="10"/>
        <v>1.7718294717430131E-124</v>
      </c>
      <c r="BD72">
        <f t="shared" si="10"/>
        <v>1.9877359607325016E-129</v>
      </c>
      <c r="BE72">
        <f t="shared" si="10"/>
        <v>2.2299517603702154E-134</v>
      </c>
      <c r="BF72">
        <f t="shared" si="10"/>
        <v>2.5016845056466925E-139</v>
      </c>
      <c r="BG72">
        <f t="shared" si="10"/>
        <v>2.8065275657647953E-144</v>
      </c>
      <c r="BH72">
        <f t="shared" si="10"/>
        <v>3.1485173128821635E-149</v>
      </c>
      <c r="BI72">
        <f t="shared" si="11"/>
        <v>3.5321826764943105E-154</v>
      </c>
      <c r="BJ72">
        <f t="shared" si="11"/>
        <v>3.9625972126071808E-159</v>
      </c>
      <c r="BK72">
        <f t="shared" si="11"/>
        <v>4.4454599627181804E-164</v>
      </c>
      <c r="BL72">
        <f t="shared" si="11"/>
        <v>4.9871654207257238E-169</v>
      </c>
      <c r="BM72">
        <f t="shared" si="11"/>
        <v>5.5948770505246272E-174</v>
      </c>
      <c r="BN72">
        <f t="shared" si="11"/>
        <v>6.276641452557241E-179</v>
      </c>
      <c r="BO72">
        <f t="shared" si="11"/>
        <v>7.041487151612343E-184</v>
      </c>
      <c r="BP72">
        <f t="shared" si="11"/>
        <v>7.8995283979144697E-189</v>
      </c>
      <c r="BQ72">
        <f t="shared" si="11"/>
        <v>8.8621263613565452E-194</v>
      </c>
      <c r="BR72">
        <f t="shared" si="11"/>
        <v>9.9420286121382634E-199</v>
      </c>
      <c r="BS72">
        <f t="shared" si="11"/>
        <v>1.1153515679778114E-203</v>
      </c>
      <c r="BT72">
        <f t="shared" si="11"/>
        <v>1.2512628646750692E-208</v>
      </c>
      <c r="BU72">
        <f t="shared" si="11"/>
        <v>1.4037366084228789E-213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4.7373931431723797</v>
      </c>
      <c r="S73">
        <f>$Z$52+(-$Z$38*$Z$49*$Z$49/(2*$Z$39)+ $Z$53-$Z$52)/$Z$49*$Z$45+$Z$38/(2*$Z$39)*$Z$45*$Z$45+SUMPRODUCT($Z$58:$Z$82,$AB$58:$AB$82,AU$58:AU$82)</f>
        <v>2.8477852676308339</v>
      </c>
      <c r="W73">
        <f>$Z$52+(-$Z$38*$Z$49*$Z$49/(2*$Z$39)+ $Z$53-$Z$52)/$Z$49*$Z$44+$Z$38/(2*$Z$39)*$Z$44*$Z$44+SUMPRODUCT($Z$58:$Z$82,$AA$58:$AA$82,AU$58:AU$82)</f>
        <v>1.9287910485069188</v>
      </c>
      <c r="Y73">
        <v>16</v>
      </c>
      <c r="Z73" s="3">
        <f t="shared" si="12"/>
        <v>0.18043553842988788</v>
      </c>
      <c r="AA73">
        <f t="shared" si="6"/>
        <v>0.56071505735167315</v>
      </c>
      <c r="AB73">
        <f t="shared" si="7"/>
        <v>0.26147994095381955</v>
      </c>
      <c r="AC73">
        <f t="shared" si="8"/>
        <v>0.99330926635363848</v>
      </c>
      <c r="AD73">
        <f t="shared" si="9"/>
        <v>1</v>
      </c>
      <c r="AE73">
        <f t="shared" si="9"/>
        <v>2.33307230011889E-6</v>
      </c>
      <c r="AF73">
        <f t="shared" si="9"/>
        <v>5.4432259340444862E-12</v>
      </c>
      <c r="AG73">
        <f t="shared" si="9"/>
        <v>1.2699438661864329E-17</v>
      </c>
      <c r="AH73">
        <f t="shared" si="9"/>
        <v>2.9628708569054468E-23</v>
      </c>
      <c r="AI73">
        <f t="shared" si="9"/>
        <v>6.9125913872066875E-29</v>
      </c>
      <c r="AJ73">
        <f t="shared" si="9"/>
        <v>1.6127574232646592E-34</v>
      </c>
      <c r="AK73">
        <f t="shared" si="9"/>
        <v>3.7626796710293453E-40</v>
      </c>
      <c r="AL73">
        <f t="shared" si="9"/>
        <v>8.7786030316363598E-46</v>
      </c>
      <c r="AM73">
        <f t="shared" si="9"/>
        <v>2.048111397321576E-51</v>
      </c>
      <c r="AN73">
        <f t="shared" si="9"/>
        <v>4.7783919686481357E-57</v>
      </c>
      <c r="AO73">
        <f t="shared" si="9"/>
        <v>1.1148333073712298E-62</v>
      </c>
      <c r="AP73">
        <f t="shared" si="9"/>
        <v>2.6009865062950415E-68</v>
      </c>
      <c r="AQ73">
        <f t="shared" si="9"/>
        <v>6.0682895708192566E-74</v>
      </c>
      <c r="AR73">
        <f t="shared" si="9"/>
        <v>1.4157757205163974E-79</v>
      </c>
      <c r="AS73">
        <f t="shared" ref="AS73:BH82" si="13">EXP(-(($Y73*PI()/$Z$49)^2)*$Z$39*AS$56)</f>
        <v>3.3031068597030913E-85</v>
      </c>
      <c r="AT73">
        <f t="shared" si="13"/>
        <v>7.7063871187048529E-91</v>
      </c>
      <c r="AU73">
        <f t="shared" si="13"/>
        <v>1.7979556921654894E-96</v>
      </c>
      <c r="AV73">
        <f t="shared" si="13"/>
        <v>4.1947593166561127E-102</v>
      </c>
      <c r="AW73">
        <f t="shared" si="13"/>
        <v>9.7866813363608084E-108</v>
      </c>
      <c r="AX73">
        <f t="shared" si="13"/>
        <v>2.2833028029405617E-113</v>
      </c>
      <c r="AY73">
        <f t="shared" si="10"/>
        <v>5.3271088643157096E-119</v>
      </c>
      <c r="AZ73">
        <f t="shared" si="10"/>
        <v>1.242853593343274E-124</v>
      </c>
      <c r="BA73">
        <f t="shared" si="10"/>
        <v>2.8996663892405942E-130</v>
      </c>
      <c r="BB73">
        <f t="shared" si="10"/>
        <v>6.76512922674535E-136</v>
      </c>
      <c r="BC73">
        <f t="shared" si="10"/>
        <v>1.5783542974340242E-141</v>
      </c>
      <c r="BD73">
        <f t="shared" si="10"/>
        <v>3.682413545003185E-147</v>
      </c>
      <c r="BE73">
        <f t="shared" si="10"/>
        <v>8.5913343654636397E-153</v>
      </c>
      <c r="BF73">
        <f t="shared" si="10"/>
        <v>2.0044213586954071E-158</v>
      </c>
      <c r="BG73">
        <f t="shared" si="10"/>
        <v>4.6764584942385327E-164</v>
      </c>
      <c r="BH73">
        <f t="shared" si="10"/>
        <v>1.0910512379777026E-169</v>
      </c>
      <c r="BI73">
        <f t="shared" si="11"/>
        <v>2.5455026097282535E-175</v>
      </c>
      <c r="BJ73">
        <f t="shared" si="11"/>
        <v>5.9388397802335398E-181</v>
      </c>
      <c r="BK73">
        <f t="shared" si="11"/>
        <v>1.3855738273649469E-186</v>
      </c>
      <c r="BL73">
        <f t="shared" si="11"/>
        <v>3.2326454255860682E-192</v>
      </c>
      <c r="BM73">
        <f t="shared" si="11"/>
        <v>7.5419931511718356E-198</v>
      </c>
      <c r="BN73">
        <f t="shared" si="11"/>
        <v>1.7596009832105363E-203</v>
      </c>
      <c r="BO73">
        <f t="shared" si="11"/>
        <v>4.1052782297785709E-209</v>
      </c>
      <c r="BP73">
        <f t="shared" si="11"/>
        <v>9.577907941150555E-215</v>
      </c>
      <c r="BQ73">
        <f t="shared" si="11"/>
        <v>2.2345944755639164E-220</v>
      </c>
      <c r="BR73">
        <f t="shared" si="11"/>
        <v>5.213472906895882E-226</v>
      </c>
      <c r="BS73">
        <f t="shared" si="11"/>
        <v>1.2163405440762214E-231</v>
      </c>
      <c r="BT73">
        <f t="shared" si="11"/>
        <v>2.8378095476562625E-237</v>
      </c>
      <c r="BU73">
        <f t="shared" si="11"/>
        <v>6.6208179396414368E-243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4.7947169415393782</v>
      </c>
      <c r="S74">
        <f>$Z$52+(-$Z$38*$Z$49*$Z$49/(2*$Z$39)+ $Z$53-$Z$52)/$Z$49*$Z$45+$Z$38/(2*$Z$39)*$Z$45*$Z$45+SUMPRODUCT($Z$58:$Z$82,$AB$58:$AB$82,AV$58:AV$82)</f>
        <v>2.924187948445339</v>
      </c>
      <c r="W74">
        <f>$Z$52+(-$Z$38*$Z$49*$Z$49/(2*$Z$39)+ $Z$53-$Z$52)/$Z$49*$Z$44+$Z$38/(2*$Z$39)*$Z$44*$Z$44+SUMPRODUCT($Z$58:$Z$82,$AA$58:$AA$82,AV$58:AV$82)</f>
        <v>1.95438386556016</v>
      </c>
      <c r="Y74">
        <v>17</v>
      </c>
      <c r="Z74" s="3">
        <f t="shared" si="12"/>
        <v>-0.21504822977163662</v>
      </c>
      <c r="AA74">
        <f t="shared" si="6"/>
        <v>0.85479271258553902</v>
      </c>
      <c r="AB74">
        <f t="shared" si="7"/>
        <v>0.96075367613684703</v>
      </c>
      <c r="AC74">
        <f t="shared" si="8"/>
        <v>-0.68935340911857013</v>
      </c>
      <c r="AD74">
        <f t="shared" ref="AD74:AS82" si="14">EXP(-(($Y74*PI()/$Z$49)^2)*$Z$39*AD$56)</f>
        <v>1</v>
      </c>
      <c r="AE74">
        <f t="shared" si="14"/>
        <v>4.3844885640760156E-7</v>
      </c>
      <c r="AF74">
        <f t="shared" si="14"/>
        <v>1.9223738279895881E-13</v>
      </c>
      <c r="AG74">
        <f t="shared" si="14"/>
        <v>8.4286253243270434E-20</v>
      </c>
      <c r="AH74">
        <f t="shared" si="14"/>
        <v>3.6955211345393421E-26</v>
      </c>
      <c r="AI74">
        <f t="shared" si="14"/>
        <v>1.6202968729416561E-32</v>
      </c>
      <c r="AJ74">
        <f t="shared" si="14"/>
        <v>7.1041724857892208E-39</v>
      </c>
      <c r="AK74">
        <f t="shared" si="14"/>
        <v>3.114816302116189E-45</v>
      </c>
      <c r="AL74">
        <f t="shared" si="14"/>
        <v>1.365687525620396E-51</v>
      </c>
      <c r="AM74">
        <f t="shared" si="14"/>
        <v>5.9878408122111275E-58</v>
      </c>
      <c r="AN74">
        <f t="shared" si="14"/>
        <v>2.6253619564642851E-64</v>
      </c>
      <c r="AO74">
        <f t="shared" si="14"/>
        <v>1.1510868463561607E-70</v>
      </c>
      <c r="AP74">
        <f t="shared" si="14"/>
        <v>5.0469266707841722E-77</v>
      </c>
      <c r="AQ74">
        <f t="shared" si="14"/>
        <v>2.2128192271779667E-83</v>
      </c>
      <c r="AR74">
        <f t="shared" si="14"/>
        <v>9.702079743697289E-90</v>
      </c>
      <c r="AS74">
        <f t="shared" si="14"/>
        <v>4.2538653947393043E-96</v>
      </c>
      <c r="AT74">
        <f t="shared" si="13"/>
        <v>1.8651024176350008E-102</v>
      </c>
      <c r="AU74">
        <f t="shared" si="13"/>
        <v>8.1775195026367397E-109</v>
      </c>
      <c r="AV74">
        <f t="shared" si="13"/>
        <v>3.5854228144055153E-115</v>
      </c>
      <c r="AW74">
        <f t="shared" si="13"/>
        <v>1.5720253612349914E-121</v>
      </c>
      <c r="AX74">
        <f t="shared" si="13"/>
        <v>6.8925247970104272E-128</v>
      </c>
      <c r="AY74">
        <f t="shared" si="13"/>
        <v>3.0220185531917407E-134</v>
      </c>
      <c r="AZ74">
        <f t="shared" si="13"/>
        <v>1.325001277018924E-140</v>
      </c>
      <c r="BA74">
        <f t="shared" si="13"/>
        <v>5.8094509052632544E-147</v>
      </c>
      <c r="BB74">
        <f t="shared" si="13"/>
        <v>2.54714621080188E-153</v>
      </c>
      <c r="BC74">
        <f t="shared" si="13"/>
        <v>1.1167939318247693E-159</v>
      </c>
      <c r="BD74">
        <f t="shared" si="13"/>
        <v>4.8965685020537927E-166</v>
      </c>
      <c r="BE74">
        <f t="shared" si="13"/>
        <v>2.1468941057127788E-172</v>
      </c>
      <c r="BF74">
        <f t="shared" si="13"/>
        <v>9.4130376158327521E-179</v>
      </c>
      <c r="BG74">
        <f t="shared" si="13"/>
        <v>4.1271341278711559E-185</v>
      </c>
      <c r="BH74">
        <f t="shared" si="13"/>
        <v>1.8095366028059702E-191</v>
      </c>
      <c r="BI74">
        <f t="shared" ref="BI74:BU82" si="15">EXP(-(($Y74*PI()/$Z$49)^2)*$Z$39*BI$56)</f>
        <v>7.9338967227653247E-198</v>
      </c>
      <c r="BJ74">
        <f t="shared" si="15"/>
        <v>3.4786067227070221E-204</v>
      </c>
      <c r="BK74">
        <f t="shared" si="15"/>
        <v>1.5251906035706691E-210</v>
      </c>
      <c r="BL74">
        <f t="shared" si="15"/>
        <v>6.6871842838093245E-217</v>
      </c>
      <c r="BM74">
        <f t="shared" si="15"/>
        <v>2.9319872716383537E-223</v>
      </c>
      <c r="BN74">
        <f t="shared" si="15"/>
        <v>1.2855260145681026E-229</v>
      </c>
      <c r="BO74">
        <f t="shared" si="15"/>
        <v>5.6363770802958673E-236</v>
      </c>
      <c r="BP74">
        <f t="shared" si="15"/>
        <v>2.4712622168334881E-242</v>
      </c>
      <c r="BQ74">
        <f t="shared" si="15"/>
        <v>1.0835217121470849E-248</v>
      </c>
      <c r="BR74">
        <f t="shared" si="15"/>
        <v>4.7506910596436921E-255</v>
      </c>
      <c r="BS74">
        <f t="shared" si="15"/>
        <v>2.0829343303854735E-261</v>
      </c>
      <c r="BT74">
        <f t="shared" si="15"/>
        <v>9.132598542460857E-268</v>
      </c>
      <c r="BU74">
        <f t="shared" si="15"/>
        <v>4.0041794973365761E-274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4.8480423118971601</v>
      </c>
      <c r="S75">
        <f>$Z$52+(-$Z$38*$Z$49*$Z$49/(2*$Z$39)+ $Z$53-$Z$52)/$Z$49*$Z$45+$Z$38/(2*$Z$39)*$Z$45*$Z$45+SUMPRODUCT($Z$58:$Z$82,$AB$58:$AB$82,AW$58:AW$82)</f>
        <v>2.9968399839889792</v>
      </c>
      <c r="W75">
        <f>$Z$52+(-$Z$38*$Z$49*$Z$49/(2*$Z$39)+ $Z$53-$Z$52)/$Z$49*$Z$44+$Z$38/(2*$Z$39)*$Z$44*$Z$44+SUMPRODUCT($Z$58:$Z$82,$AA$58:$AA$82,AW$58:AW$82)</f>
        <v>1.9795123412165694</v>
      </c>
      <c r="Y75">
        <v>18</v>
      </c>
      <c r="Z75" s="3">
        <f t="shared" si="12"/>
        <v>0.16038714527101142</v>
      </c>
      <c r="AA75">
        <f t="shared" si="6"/>
        <v>0.99330926635363814</v>
      </c>
      <c r="AB75">
        <f t="shared" si="7"/>
        <v>-0.29325003738446281</v>
      </c>
      <c r="AC75">
        <f t="shared" si="8"/>
        <v>6.6090584325694368E-2</v>
      </c>
      <c r="AD75">
        <f t="shared" si="14"/>
        <v>1</v>
      </c>
      <c r="AE75">
        <f t="shared" si="14"/>
        <v>7.4457615679921139E-8</v>
      </c>
      <c r="AF75">
        <f t="shared" si="14"/>
        <v>5.5439359867813653E-15</v>
      </c>
      <c r="AG75">
        <f t="shared" si="14"/>
        <v>4.1278821440716504E-22</v>
      </c>
      <c r="AH75">
        <f t="shared" si="14"/>
        <v>3.0735226225529473E-29</v>
      </c>
      <c r="AI75">
        <f t="shared" si="14"/>
        <v>2.2884714367711042E-36</v>
      </c>
      <c r="AJ75">
        <f t="shared" si="14"/>
        <v>1.7039410995347017E-43</v>
      </c>
      <c r="AK75">
        <f t="shared" si="14"/>
        <v>1.2687139153035589E-50</v>
      </c>
      <c r="AL75">
        <f t="shared" si="14"/>
        <v>9.4465403810655035E-58</v>
      </c>
      <c r="AM75">
        <f t="shared" si="14"/>
        <v>7.0336680393190598E-65</v>
      </c>
      <c r="AN75">
        <f t="shared" si="14"/>
        <v>5.2371015169167558E-72</v>
      </c>
      <c r="AO75">
        <f t="shared" si="14"/>
        <v>3.8994205362252373E-79</v>
      </c>
      <c r="AP75">
        <f t="shared" si="14"/>
        <v>2.903415270683281E-86</v>
      </c>
      <c r="AQ75">
        <f t="shared" si="14"/>
        <v>2.1618137838371383E-93</v>
      </c>
      <c r="AR75">
        <f t="shared" si="14"/>
        <v>1.6096348403710114E-100</v>
      </c>
      <c r="AS75">
        <f t="shared" si="14"/>
        <v>1.1984956052678558E-107</v>
      </c>
      <c r="AT75">
        <f t="shared" si="13"/>
        <v>8.9237125171091036E-115</v>
      </c>
      <c r="AU75">
        <f t="shared" si="13"/>
        <v>6.6443829160433549E-122</v>
      </c>
      <c r="AV75">
        <f t="shared" si="13"/>
        <v>4.9472471471449269E-129</v>
      </c>
      <c r="AW75">
        <f t="shared" si="13"/>
        <v>3.683604444084731E-136</v>
      </c>
      <c r="AX75">
        <f t="shared" si="13"/>
        <v>2.7427229597508721E-143</v>
      </c>
      <c r="AY75">
        <f t="shared" si="13"/>
        <v>2.0421653161009104E-150</v>
      </c>
      <c r="AZ75">
        <f t="shared" si="13"/>
        <v>1.5205485010560448E-157</v>
      </c>
      <c r="BA75">
        <f t="shared" si="13"/>
        <v>1.1321637131691054E-164</v>
      </c>
      <c r="BB75">
        <f t="shared" si="13"/>
        <v>8.4298177435754451E-172</v>
      </c>
      <c r="BC75">
        <f t="shared" si="13"/>
        <v>6.2766450067042048E-179</v>
      </c>
      <c r="BD75">
        <f t="shared" si="13"/>
        <v>4.6734383757566413E-186</v>
      </c>
      <c r="BE75">
        <f t="shared" si="13"/>
        <v>3.4797294141483695E-193</v>
      </c>
      <c r="BF75">
        <f t="shared" si="13"/>
        <v>2.5909250847849482E-200</v>
      </c>
      <c r="BG75">
        <f t="shared" si="13"/>
        <v>1.9291402822705191E-207</v>
      </c>
      <c r="BH75">
        <f t="shared" si="13"/>
        <v>1.4363912914864062E-214</v>
      </c>
      <c r="BI75">
        <f t="shared" si="15"/>
        <v>1.0695033394111191E-221</v>
      </c>
      <c r="BJ75">
        <f t="shared" si="15"/>
        <v>7.963263724593423E-229</v>
      </c>
      <c r="BK75">
        <f t="shared" si="15"/>
        <v>5.929253964026795E-236</v>
      </c>
      <c r="BL75">
        <f t="shared" si="15"/>
        <v>4.4147837377804424E-243</v>
      </c>
      <c r="BM75">
        <f t="shared" si="15"/>
        <v>3.2871414137284795E-250</v>
      </c>
      <c r="BN75">
        <f t="shared" si="15"/>
        <v>2.4475261565771039E-257</v>
      </c>
      <c r="BO75">
        <f t="shared" si="15"/>
        <v>1.8223706961120881E-264</v>
      </c>
      <c r="BP75">
        <f t="shared" si="15"/>
        <v>1.3568932346767558E-271</v>
      </c>
      <c r="BQ75">
        <f t="shared" si="15"/>
        <v>1.0103099518883588E-278</v>
      </c>
      <c r="BR75">
        <f t="shared" si="15"/>
        <v>7.5225314563601375E-286</v>
      </c>
      <c r="BS75">
        <f t="shared" si="15"/>
        <v>5.6010953548341618E-293</v>
      </c>
      <c r="BT75">
        <f t="shared" si="15"/>
        <v>4.1704404103776372E-300</v>
      </c>
      <c r="BU75">
        <f t="shared" si="15"/>
        <v>3.1052123276928306E-307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4.8977905077830837</v>
      </c>
      <c r="S76">
        <f>$Z$52+(-$Z$38*$Z$49*$Z$49/(2*$Z$39)+ $Z$53-$Z$52)/$Z$49*$Z$45+$Z$38/(2*$Z$39)*$Z$45*$Z$45+SUMPRODUCT($Z$58:$Z$82,$AB$58:$AB$82,AX$58:AX$82)</f>
        <v>3.0659112623583762</v>
      </c>
      <c r="W76">
        <f>$Z$52+(-$Z$38*$Z$49*$Z$49/(2*$Z$39)+ $Z$53-$Z$52)/$Z$49*$Z$44+$Z$38/(2*$Z$39)*$Z$44*$Z$44+SUMPRODUCT($Z$58:$Z$82,$AA$58:$AA$82,AX$58:AX$82)</f>
        <v>2.0040633108565018</v>
      </c>
      <c r="Y76">
        <v>19</v>
      </c>
      <c r="Z76" s="3">
        <f t="shared" si="12"/>
        <v>-0.19241157400620115</v>
      </c>
      <c r="AA76">
        <f t="shared" si="6"/>
        <v>0.95105651629515364</v>
      </c>
      <c r="AB76">
        <f t="shared" si="7"/>
        <v>-0.95105651629515509</v>
      </c>
      <c r="AC76">
        <f t="shared" si="8"/>
        <v>0.58778525229247458</v>
      </c>
      <c r="AD76">
        <f t="shared" si="14"/>
        <v>1</v>
      </c>
      <c r="AE76">
        <f t="shared" si="14"/>
        <v>1.1426119115291498E-8</v>
      </c>
      <c r="AF76">
        <f t="shared" si="14"/>
        <v>1.3055618371164442E-16</v>
      </c>
      <c r="AG76">
        <f t="shared" si="14"/>
        <v>1.4917503426458779E-24</v>
      </c>
      <c r="AH76">
        <f t="shared" si="14"/>
        <v>1.7044917105348648E-32</v>
      </c>
      <c r="AI76">
        <f t="shared" si="14"/>
        <v>1.9475723178638513E-40</v>
      </c>
      <c r="AJ76">
        <f t="shared" si="14"/>
        <v>2.2253190847843155E-48</v>
      </c>
      <c r="AK76">
        <f t="shared" si="14"/>
        <v>2.5426760932272082E-56</v>
      </c>
      <c r="AL76">
        <f t="shared" si="14"/>
        <v>2.9052916725010062E-64</v>
      </c>
      <c r="AM76">
        <f t="shared" si="14"/>
        <v>3.3196205072233903E-72</v>
      </c>
      <c r="AN76">
        <f t="shared" si="14"/>
        <v>3.7930379333091431E-80</v>
      </c>
      <c r="AO76">
        <f t="shared" si="14"/>
        <v>4.3339698479395607E-88</v>
      </c>
      <c r="AP76">
        <f t="shared" si="14"/>
        <v>4.9520450291047402E-96</v>
      </c>
      <c r="AQ76">
        <f t="shared" si="14"/>
        <v>5.6582656366828469E-104</v>
      </c>
      <c r="AR76">
        <f t="shared" si="14"/>
        <v>6.4652010056806973E-112</v>
      </c>
      <c r="AS76">
        <f t="shared" si="14"/>
        <v>7.3872148689649705E-120</v>
      </c>
      <c r="AT76">
        <f t="shared" si="13"/>
        <v>8.4407197023027341E-128</v>
      </c>
      <c r="AU76">
        <f t="shared" si="13"/>
        <v>9.6444658154988606E-136</v>
      </c>
      <c r="AV76">
        <f t="shared" si="13"/>
        <v>1.1019876684535158E-143</v>
      </c>
      <c r="AW76">
        <f t="shared" si="13"/>
        <v>1.2591450652847607E-151</v>
      </c>
      <c r="AX76">
        <f t="shared" si="13"/>
        <v>1.4387135184907187E-159</v>
      </c>
      <c r="AY76">
        <f t="shared" si="13"/>
        <v>1.6438904820070995E-167</v>
      </c>
      <c r="AZ76">
        <f t="shared" si="13"/>
        <v>1.8783300825794484E-175</v>
      </c>
      <c r="BA76">
        <f t="shared" si="13"/>
        <v>2.14620138417771E-183</v>
      </c>
      <c r="BB76">
        <f t="shared" si="13"/>
        <v>2.452274189806301E-191</v>
      </c>
      <c r="BC76">
        <f t="shared" si="13"/>
        <v>2.8019995442900118E-199</v>
      </c>
      <c r="BD76">
        <f t="shared" si="13"/>
        <v>3.2015966502342249E-207</v>
      </c>
      <c r="BE76">
        <f t="shared" si="13"/>
        <v>3.6581808629052701E-215</v>
      </c>
      <c r="BF76">
        <f t="shared" si="13"/>
        <v>4.1798837802880705E-223</v>
      </c>
      <c r="BG76">
        <f t="shared" si="13"/>
        <v>4.77598290000063E-231</v>
      </c>
      <c r="BH76">
        <f t="shared" si="13"/>
        <v>5.4570925556993356E-239</v>
      </c>
      <c r="BI76">
        <f t="shared" si="15"/>
        <v>6.2353430614648094E-247</v>
      </c>
      <c r="BJ76">
        <f t="shared" si="15"/>
        <v>7.1245741275469448E-255</v>
      </c>
      <c r="BK76">
        <f t="shared" si="15"/>
        <v>8.1406196898149273E-263</v>
      </c>
      <c r="BL76">
        <f t="shared" si="15"/>
        <v>9.3015751484549251E-271</v>
      </c>
      <c r="BM76">
        <f t="shared" si="15"/>
        <v>1.0628085895974339E-278</v>
      </c>
      <c r="BN76">
        <f t="shared" si="15"/>
        <v>1.2143772211631457E-286</v>
      </c>
      <c r="BO76">
        <f t="shared" si="15"/>
        <v>1.3875627914854313E-294</v>
      </c>
      <c r="BP76">
        <f t="shared" si="15"/>
        <v>1.5854450776989879E-302</v>
      </c>
      <c r="BQ76">
        <f t="shared" si="15"/>
        <v>0</v>
      </c>
      <c r="BR76">
        <f t="shared" si="15"/>
        <v>2.0698979045648192E-318</v>
      </c>
      <c r="BS76">
        <f t="shared" si="15"/>
        <v>0</v>
      </c>
      <c r="BT76">
        <f t="shared" si="15"/>
        <v>0</v>
      </c>
      <c r="BU76">
        <f t="shared" si="15"/>
        <v>0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4.944317364340308</v>
      </c>
      <c r="S77">
        <f>$Z$52+(-$Z$38*$Z$49*$Z$49/(2*$Z$39)+ $Z$53-$Z$52)/$Z$49*$Z$45+$Z$38/(2*$Z$39)*$Z$45*$Z$45+SUMPRODUCT($Z$58:$Z$82,$AB$58:$AB$82,AY$58:AY$82)</f>
        <v>3.1315701569563474</v>
      </c>
      <c r="W77">
        <f>$Z$52+(-$Z$38*$Z$49*$Z$49/(2*$Z$39)+ $Z$53-$Z$52)/$Z$49*$Z$44+$Z$38/(2*$Z$39)*$Z$44*$Z$44+SUMPRODUCT($Z$58:$Z$82,$AA$58:$AA$82,AY$58:AY$82)</f>
        <v>2.0279502923524371</v>
      </c>
      <c r="Y77">
        <v>20</v>
      </c>
      <c r="Z77" s="3">
        <f t="shared" si="12"/>
        <v>0.14434843074391035</v>
      </c>
      <c r="AA77">
        <f t="shared" si="6"/>
        <v>0.73572391067313225</v>
      </c>
      <c r="AB77">
        <f t="shared" si="7"/>
        <v>0.32469946920467985</v>
      </c>
      <c r="AC77">
        <f t="shared" si="8"/>
        <v>-0.96940026593933182</v>
      </c>
      <c r="AD77">
        <f t="shared" si="14"/>
        <v>1</v>
      </c>
      <c r="AE77">
        <f t="shared" si="14"/>
        <v>1.5844838192124194E-9</v>
      </c>
      <c r="AF77">
        <f t="shared" si="14"/>
        <v>2.5105886681132036E-18</v>
      </c>
      <c r="AG77">
        <f t="shared" si="14"/>
        <v>3.9779866376871012E-27</v>
      </c>
      <c r="AH77">
        <f t="shared" si="14"/>
        <v>6.3030554604584292E-36</v>
      </c>
      <c r="AI77">
        <f t="shared" si="14"/>
        <v>9.9870881744830526E-45</v>
      </c>
      <c r="AJ77">
        <f t="shared" si="14"/>
        <v>1.582437768961893E-53</v>
      </c>
      <c r="AK77">
        <f t="shared" si="14"/>
        <v>2.5073470398301506E-62</v>
      </c>
      <c r="AL77">
        <f t="shared" si="14"/>
        <v>3.9728503307496451E-71</v>
      </c>
      <c r="AM77">
        <f t="shared" si="14"/>
        <v>6.2949162999017103E-80</v>
      </c>
      <c r="AN77">
        <f t="shared" si="14"/>
        <v>9.9741930204887884E-89</v>
      </c>
      <c r="AO77">
        <f t="shared" si="14"/>
        <v>1.5803945529252645E-97</v>
      </c>
      <c r="AP77">
        <f t="shared" si="14"/>
        <v>2.504109292636809E-106</v>
      </c>
      <c r="AQ77">
        <f t="shared" si="14"/>
        <v>3.9677206557215788E-115</v>
      </c>
      <c r="AR77">
        <f t="shared" si="14"/>
        <v>6.2867884138100939E-124</v>
      </c>
      <c r="AS77">
        <f t="shared" si="14"/>
        <v>9.9613133054174665E-133</v>
      </c>
      <c r="AT77">
        <f t="shared" si="13"/>
        <v>1.578353975053577E-141</v>
      </c>
      <c r="AU77">
        <f t="shared" si="13"/>
        <v>2.5008760304102996E-150</v>
      </c>
      <c r="AV77">
        <f t="shared" si="13"/>
        <v>3.9625956769821485E-159</v>
      </c>
      <c r="AW77">
        <f t="shared" si="13"/>
        <v>6.2786733123496873E-168</v>
      </c>
      <c r="AX77">
        <f t="shared" si="13"/>
        <v>9.9484514314842751E-177</v>
      </c>
      <c r="AY77">
        <f t="shared" si="13"/>
        <v>1.5763152653591884E-185</v>
      </c>
      <c r="AZ77">
        <f t="shared" si="13"/>
        <v>2.4976478538930025E-194</v>
      </c>
      <c r="BA77">
        <f t="shared" si="13"/>
        <v>3.9574806860124126E-203</v>
      </c>
      <c r="BB77">
        <f t="shared" si="13"/>
        <v>6.2705610623811386E-212</v>
      </c>
      <c r="BC77">
        <f t="shared" si="13"/>
        <v>9.9356097884338056E-221</v>
      </c>
      <c r="BD77">
        <f t="shared" si="13"/>
        <v>1.5742805287861491E-229</v>
      </c>
      <c r="BE77">
        <f t="shared" si="13"/>
        <v>2.4944208116953561E-238</v>
      </c>
      <c r="BF77">
        <f t="shared" si="13"/>
        <v>3.9523722975663409E-247</v>
      </c>
      <c r="BG77">
        <f t="shared" si="13"/>
        <v>6.2624669074827296E-256</v>
      </c>
      <c r="BH77">
        <f t="shared" si="13"/>
        <v>9.9227726576923165E-265</v>
      </c>
      <c r="BI77">
        <f t="shared" si="15"/>
        <v>1.5722484186882903E-273</v>
      </c>
      <c r="BJ77">
        <f t="shared" si="15"/>
        <v>2.4912009676922902E-282</v>
      </c>
      <c r="BK77">
        <f t="shared" si="15"/>
        <v>3.9472657041105284E-291</v>
      </c>
      <c r="BL77">
        <f t="shared" si="15"/>
        <v>6.2543832006671395E-300</v>
      </c>
      <c r="BM77">
        <f t="shared" si="15"/>
        <v>0</v>
      </c>
      <c r="BN77">
        <f t="shared" si="15"/>
        <v>1.5702172026585869E-317</v>
      </c>
      <c r="BO77">
        <f t="shared" si="15"/>
        <v>0</v>
      </c>
      <c r="BP77">
        <f t="shared" si="15"/>
        <v>0</v>
      </c>
      <c r="BQ77">
        <f t="shared" si="15"/>
        <v>0</v>
      </c>
      <c r="BR77">
        <f t="shared" si="15"/>
        <v>0</v>
      </c>
      <c r="BS77">
        <f t="shared" si="15"/>
        <v>0</v>
      </c>
      <c r="BT77">
        <f t="shared" si="15"/>
        <v>0</v>
      </c>
      <c r="BU77">
        <f t="shared" si="15"/>
        <v>0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4.9879260275493671</v>
      </c>
      <c r="S78">
        <f>$Z$52+(-$Z$38*$Z$49*$Z$49/(2*$Z$39)+ $Z$53-$Z$52)/$Z$49*$Z$45+$Z$38/(2*$Z$39)*$Z$45*$Z$45+SUMPRODUCT($Z$58:$Z$82,$AB$58:$AB$82,AZ$58:AZ$82)</f>
        <v>3.1939808611183809</v>
      </c>
      <c r="W78">
        <f>$Z$52+(-$Z$38*$Z$49*$Z$49/(2*$Z$39)+ $Z$53-$Z$52)/$Z$49*$Z$44+$Z$38/(2*$Z$39)*$Z$44*$Z$44+SUMPRODUCT($Z$58:$Z$82,$AA$58:$AA$82,AZ$58:AZ$82)</f>
        <v>2.0511097107092677</v>
      </c>
      <c r="Y78">
        <v>21</v>
      </c>
      <c r="Z78" s="3">
        <f t="shared" si="12"/>
        <v>-0.17408666219608684</v>
      </c>
      <c r="AA78">
        <f t="shared" si="6"/>
        <v>0.38649916929245198</v>
      </c>
      <c r="AB78">
        <f t="shared" si="7"/>
        <v>0.94031939011616106</v>
      </c>
      <c r="AC78">
        <f t="shared" si="8"/>
        <v>0.90199123013296101</v>
      </c>
      <c r="AD78">
        <f t="shared" si="14"/>
        <v>1</v>
      </c>
      <c r="AE78">
        <f t="shared" si="14"/>
        <v>1.985529339617575E-10</v>
      </c>
      <c r="AF78">
        <f t="shared" si="14"/>
        <v>3.9423262300530665E-20</v>
      </c>
      <c r="AG78">
        <f t="shared" si="14"/>
        <v>7.8276033469028949E-30</v>
      </c>
      <c r="AH78">
        <f t="shared" si="14"/>
        <v>1.5541936104164424E-39</v>
      </c>
      <c r="AI78">
        <f t="shared" si="14"/>
        <v>3.0858965992946454E-49</v>
      </c>
      <c r="AJ78">
        <f t="shared" si="14"/>
        <v>6.1271374156452365E-59</v>
      </c>
      <c r="AK78">
        <f t="shared" si="14"/>
        <v>1.2165611106629454E-68</v>
      </c>
      <c r="AL78">
        <f t="shared" si="14"/>
        <v>2.415517454883537E-78</v>
      </c>
      <c r="AM78">
        <f t="shared" si="14"/>
        <v>4.7960801341638602E-88</v>
      </c>
      <c r="AN78">
        <f t="shared" si="14"/>
        <v>9.5227578215371747E-98</v>
      </c>
      <c r="AO78">
        <f t="shared" si="14"/>
        <v>1.8907712514348738E-107</v>
      </c>
      <c r="AP78">
        <f t="shared" si="14"/>
        <v>3.7541812910195515E-117</v>
      </c>
      <c r="AQ78">
        <f t="shared" si="14"/>
        <v>7.4540370995607991E-127</v>
      </c>
      <c r="AR78">
        <f t="shared" si="14"/>
        <v>1.4800207375959391E-136</v>
      </c>
      <c r="AS78">
        <f t="shared" si="14"/>
        <v>2.9386242038464874E-146</v>
      </c>
      <c r="AT78">
        <f t="shared" si="13"/>
        <v>5.8347245748460459E-156</v>
      </c>
      <c r="AU78">
        <f t="shared" si="13"/>
        <v>1.1585015279091664E-165</v>
      </c>
      <c r="AV78">
        <f t="shared" si="13"/>
        <v>2.3002375403615751E-175</v>
      </c>
      <c r="AW78">
        <f t="shared" si="13"/>
        <v>4.567192797588788E-185</v>
      </c>
      <c r="AX78">
        <f t="shared" si="13"/>
        <v>9.0682904372539081E-195</v>
      </c>
      <c r="AY78">
        <f t="shared" si="13"/>
        <v>1.8005347069605946E-204</v>
      </c>
      <c r="AZ78">
        <f t="shared" si="13"/>
        <v>3.5750173628356794E-214</v>
      </c>
      <c r="BA78">
        <f t="shared" si="13"/>
        <v>7.0982980577336201E-224</v>
      </c>
      <c r="BB78">
        <f t="shared" si="13"/>
        <v>1.4093871498418773E-233</v>
      </c>
      <c r="BC78">
        <f t="shared" si="13"/>
        <v>2.7983817874566934E-243</v>
      </c>
      <c r="BD78">
        <f t="shared" si="13"/>
        <v>5.5562661634029999E-253</v>
      </c>
      <c r="BE78">
        <f t="shared" si="13"/>
        <v>1.103212357118421E-262</v>
      </c>
      <c r="BF78">
        <f t="shared" si="13"/>
        <v>2.1904622645408117E-272</v>
      </c>
      <c r="BG78">
        <f t="shared" si="13"/>
        <v>4.3492247616936634E-282</v>
      </c>
      <c r="BH78">
        <f t="shared" si="13"/>
        <v>8.6355087389247831E-292</v>
      </c>
      <c r="BI78">
        <f t="shared" si="15"/>
        <v>1.7146069753184151E-301</v>
      </c>
      <c r="BJ78">
        <f t="shared" si="15"/>
        <v>0</v>
      </c>
      <c r="BK78">
        <f t="shared" si="15"/>
        <v>6.7588180351082527E-321</v>
      </c>
      <c r="BL78">
        <f t="shared" si="15"/>
        <v>0</v>
      </c>
      <c r="BM78">
        <f t="shared" si="15"/>
        <v>0</v>
      </c>
      <c r="BN78">
        <f t="shared" si="15"/>
        <v>0</v>
      </c>
      <c r="BO78">
        <f t="shared" si="15"/>
        <v>0</v>
      </c>
      <c r="BP78">
        <f t="shared" si="15"/>
        <v>0</v>
      </c>
      <c r="BQ78">
        <f t="shared" si="15"/>
        <v>0</v>
      </c>
      <c r="BR78">
        <f t="shared" si="15"/>
        <v>0</v>
      </c>
      <c r="BS78">
        <f t="shared" si="15"/>
        <v>0</v>
      </c>
      <c r="BT78">
        <f t="shared" si="15"/>
        <v>0</v>
      </c>
      <c r="BU78">
        <f t="shared" si="15"/>
        <v>0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5.0288768312338021</v>
      </c>
      <c r="S79">
        <f>$Z$52+(-$Z$38*$Z$49*$Z$49/(2*$Z$39)+ $Z$53-$Z$52)/$Z$49*$Z$45+$Z$38/(2*$Z$39)*$Z$45*$Z$45+SUMPRODUCT($Z$58:$Z$82,$AB$58:$AB$82,BA$58:BA$82)</f>
        <v>3.2533019022136527</v>
      </c>
      <c r="W79">
        <f>$Z$52+(-$Z$38*$Z$49*$Z$49/(2*$Z$39)+ $Z$53-$Z$52)/$Z$49*$Z$44+$Z$38/(2*$Z$39)*$Z$44*$Z$44+SUMPRODUCT($Z$58:$Z$82,$AA$58:$AA$82,BA$58:BA$82)</f>
        <v>2.073497249331663</v>
      </c>
      <c r="Y79">
        <v>22</v>
      </c>
      <c r="Z79" s="3">
        <f t="shared" si="12"/>
        <v>0.13122584613082755</v>
      </c>
      <c r="AA79">
        <f t="shared" si="6"/>
        <v>-3.3063369317306163E-2</v>
      </c>
      <c r="AB79">
        <f t="shared" si="7"/>
        <v>-0.35579384692251448</v>
      </c>
      <c r="AC79">
        <f t="shared" si="8"/>
        <v>-0.41678186049528476</v>
      </c>
      <c r="AD79">
        <f t="shared" si="14"/>
        <v>1</v>
      </c>
      <c r="AE79">
        <f t="shared" si="14"/>
        <v>2.2483517066339052E-11</v>
      </c>
      <c r="AF79">
        <f t="shared" si="14"/>
        <v>5.0550846530721871E-22</v>
      </c>
      <c r="AG79">
        <f t="shared" si="14"/>
        <v>1.1365606534924052E-32</v>
      </c>
      <c r="AH79">
        <f t="shared" si="14"/>
        <v>2.5553880849725957E-43</v>
      </c>
      <c r="AI79">
        <f t="shared" si="14"/>
        <v>5.7454103167551534E-54</v>
      </c>
      <c r="AJ79">
        <f t="shared" si="14"/>
        <v>1.2917701190672668E-64</v>
      </c>
      <c r="AK79">
        <f t="shared" si="14"/>
        <v>2.904353551782788E-75</v>
      </c>
      <c r="AL79">
        <f t="shared" si="14"/>
        <v>6.5300073041932453E-86</v>
      </c>
      <c r="AM79">
        <f t="shared" si="14"/>
        <v>1.468175090689034E-96</v>
      </c>
      <c r="AN79">
        <f t="shared" si="14"/>
        <v>3.3009739707871869E-107</v>
      </c>
      <c r="AO79">
        <f t="shared" si="14"/>
        <v>7.4217493689639482E-118</v>
      </c>
      <c r="AP79">
        <f t="shared" si="14"/>
        <v>1.6686700405147761E-128</v>
      </c>
      <c r="AQ79">
        <f t="shared" si="14"/>
        <v>3.7517571333992515E-139</v>
      </c>
      <c r="AR79">
        <f t="shared" si="14"/>
        <v>8.4352683128468709E-150</v>
      </c>
      <c r="AS79">
        <f t="shared" si="14"/>
        <v>1.8965447117107533E-160</v>
      </c>
      <c r="AT79">
        <f t="shared" si="13"/>
        <v>4.2640995392812283E-171</v>
      </c>
      <c r="AU79">
        <f t="shared" si="13"/>
        <v>9.5871940660328825E-182</v>
      </c>
      <c r="AV79">
        <f t="shared" si="13"/>
        <v>2.1555371456197004E-192</v>
      </c>
      <c r="AW79">
        <f t="shared" si="13"/>
        <v>4.8464098977795581E-203</v>
      </c>
      <c r="AX79">
        <f t="shared" si="13"/>
        <v>1.0896427552848687E-213</v>
      </c>
      <c r="AY79">
        <f t="shared" si="13"/>
        <v>2.4498987068526457E-224</v>
      </c>
      <c r="AZ79">
        <f t="shared" si="13"/>
        <v>5.5082388005123172E-235</v>
      </c>
      <c r="BA79">
        <f t="shared" si="13"/>
        <v>1.2384450820198179E-245</v>
      </c>
      <c r="BB79">
        <f t="shared" si="13"/>
        <v>2.7844584752506022E-256</v>
      </c>
      <c r="BC79">
        <f t="shared" si="13"/>
        <v>6.2604474907024128E-267</v>
      </c>
      <c r="BD79">
        <f t="shared" si="13"/>
        <v>1.4075679517348795E-277</v>
      </c>
      <c r="BE79">
        <f t="shared" si="13"/>
        <v>3.1647059442532456E-288</v>
      </c>
      <c r="BF79">
        <f t="shared" si="13"/>
        <v>7.1153782911875219E-299</v>
      </c>
      <c r="BG79">
        <f t="shared" si="13"/>
        <v>0</v>
      </c>
      <c r="BH79">
        <f t="shared" si="13"/>
        <v>3.5967979017242748E-320</v>
      </c>
      <c r="BI79">
        <f t="shared" si="15"/>
        <v>0</v>
      </c>
      <c r="BJ79">
        <f t="shared" si="15"/>
        <v>0</v>
      </c>
      <c r="BK79">
        <f t="shared" si="15"/>
        <v>0</v>
      </c>
      <c r="BL79">
        <f t="shared" si="15"/>
        <v>0</v>
      </c>
      <c r="BM79">
        <f t="shared" si="15"/>
        <v>0</v>
      </c>
      <c r="BN79">
        <f t="shared" si="15"/>
        <v>0</v>
      </c>
      <c r="BO79">
        <f t="shared" si="15"/>
        <v>0</v>
      </c>
      <c r="BP79">
        <f t="shared" si="15"/>
        <v>0</v>
      </c>
      <c r="BQ79">
        <f t="shared" si="15"/>
        <v>0</v>
      </c>
      <c r="BR79">
        <f t="shared" si="15"/>
        <v>0</v>
      </c>
      <c r="BS79">
        <f t="shared" si="15"/>
        <v>0</v>
      </c>
      <c r="BT79">
        <f t="shared" si="15"/>
        <v>0</v>
      </c>
      <c r="BU79">
        <f t="shared" si="15"/>
        <v>0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5.0673950274027684</v>
      </c>
      <c r="S80">
        <f>$Z$52+(-$Z$38*$Z$49*$Z$49/(2*$Z$39)+ $Z$53-$Z$52)/$Z$49*$Z$45+$Z$38/(2*$Z$39)*$Z$45*$Z$45+SUMPRODUCT($Z$58:$Z$82,$AB$58:$AB$82,BB$58:BB$82)</f>
        <v>3.3096853549814687</v>
      </c>
      <c r="W80">
        <f>$Z$52+(-$Z$38*$Z$49*$Z$49/(2*$Z$39)+ $Z$53-$Z$52)/$Z$49*$Z$44+$Z$38/(2*$Z$39)*$Z$44*$Z$44+SUMPRODUCT($Z$58:$Z$82,$AA$58:$AA$82,BB$58:BB$82)</f>
        <v>2.0950845054671614</v>
      </c>
      <c r="Y80">
        <v>23</v>
      </c>
      <c r="Z80" s="3">
        <f t="shared" si="12"/>
        <v>-0.15894869157034014</v>
      </c>
      <c r="AA80">
        <f t="shared" si="6"/>
        <v>-0.4466088068528058</v>
      </c>
      <c r="AB80">
        <f t="shared" si="7"/>
        <v>-0.9285540384897063</v>
      </c>
      <c r="AC80">
        <f t="shared" si="8"/>
        <v>-0.26147994095382948</v>
      </c>
      <c r="AD80">
        <f t="shared" si="14"/>
        <v>1</v>
      </c>
      <c r="AE80">
        <f t="shared" si="14"/>
        <v>2.3006556825570295E-12</v>
      </c>
      <c r="AF80">
        <f t="shared" si="14"/>
        <v>5.2930157186331446E-24</v>
      </c>
      <c r="AG80">
        <f t="shared" si="14"/>
        <v>1.2177404732967023E-35</v>
      </c>
      <c r="AH80">
        <f t="shared" si="14"/>
        <v>2.8016015397697546E-47</v>
      </c>
      <c r="AI80">
        <f t="shared" si="14"/>
        <v>6.445519466375211E-59</v>
      </c>
      <c r="AJ80">
        <f t="shared" si="14"/>
        <v>1.4828918603050872E-70</v>
      </c>
      <c r="AK80">
        <f t="shared" si="14"/>
        <v>3.4116235850275065E-82</v>
      </c>
      <c r="AL80">
        <f t="shared" si="14"/>
        <v>7.8489699256268579E-94</v>
      </c>
      <c r="AM80">
        <f t="shared" si="14"/>
        <v>1.8057774358157446E-105</v>
      </c>
      <c r="AN80">
        <f t="shared" si="14"/>
        <v>4.1544721191414695E-117</v>
      </c>
      <c r="AO80">
        <f t="shared" si="14"/>
        <v>9.5580083521241605E-129</v>
      </c>
      <c r="AP80">
        <f t="shared" si="14"/>
        <v>2.1989682693588327E-140</v>
      </c>
      <c r="AQ80">
        <f t="shared" si="14"/>
        <v>5.059068844661431E-152</v>
      </c>
      <c r="AR80">
        <f t="shared" si="14"/>
        <v>1.163917361448984E-163</v>
      </c>
      <c r="AS80">
        <f t="shared" si="14"/>
        <v>2.6777726610933791E-175</v>
      </c>
      <c r="AT80">
        <f t="shared" si="13"/>
        <v>6.1606328893384367E-187</v>
      </c>
      <c r="AU80">
        <f t="shared" si="13"/>
        <v>1.4173492786090944E-198</v>
      </c>
      <c r="AV80">
        <f t="shared" si="13"/>
        <v>3.260830574803122E-210</v>
      </c>
      <c r="AW80">
        <f t="shared" si="13"/>
        <v>7.5020556291679952E-222</v>
      </c>
      <c r="AX80">
        <f t="shared" si="13"/>
        <v>1.7259635813601291E-233</v>
      </c>
      <c r="AY80">
        <f t="shared" si="13"/>
        <v>3.9708453675009989E-245</v>
      </c>
      <c r="AZ80">
        <f t="shared" si="13"/>
        <v>9.1355567725614853E-257</v>
      </c>
      <c r="BA80">
        <f t="shared" si="13"/>
        <v>2.1017757084585343E-268</v>
      </c>
      <c r="BB80">
        <f t="shared" si="13"/>
        <v>4.8354591172090964E-280</v>
      </c>
      <c r="BC80">
        <f t="shared" si="13"/>
        <v>1.11247372280476E-291</v>
      </c>
      <c r="BD80">
        <f t="shared" si="13"/>
        <v>2.5594173459817349E-303</v>
      </c>
      <c r="BE80">
        <f t="shared" si="13"/>
        <v>5.8883342725955346E-315</v>
      </c>
      <c r="BF80">
        <f t="shared" si="13"/>
        <v>0</v>
      </c>
      <c r="BG80">
        <f t="shared" si="13"/>
        <v>0</v>
      </c>
      <c r="BH80">
        <f t="shared" si="13"/>
        <v>0</v>
      </c>
      <c r="BI80">
        <f t="shared" si="15"/>
        <v>0</v>
      </c>
      <c r="BJ80">
        <f t="shared" si="15"/>
        <v>0</v>
      </c>
      <c r="BK80">
        <f t="shared" si="15"/>
        <v>0</v>
      </c>
      <c r="BL80">
        <f t="shared" si="15"/>
        <v>0</v>
      </c>
      <c r="BM80">
        <f t="shared" si="15"/>
        <v>0</v>
      </c>
      <c r="BN80">
        <f t="shared" si="15"/>
        <v>0</v>
      </c>
      <c r="BO80">
        <f t="shared" si="15"/>
        <v>0</v>
      </c>
      <c r="BP80">
        <f t="shared" si="15"/>
        <v>0</v>
      </c>
      <c r="BQ80">
        <f t="shared" si="15"/>
        <v>0</v>
      </c>
      <c r="BR80">
        <f t="shared" si="15"/>
        <v>0</v>
      </c>
      <c r="BS80">
        <f t="shared" si="15"/>
        <v>0</v>
      </c>
      <c r="BT80">
        <f t="shared" si="15"/>
        <v>0</v>
      </c>
      <c r="BU80">
        <f t="shared" si="15"/>
        <v>0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5.1036769333647278</v>
      </c>
      <c r="S81">
        <f>$Z$52+(-$Z$38*$Z$49*$Z$49/(2*$Z$39)+ $Z$53-$Z$52)/$Z$49*$Z$45+$Z$38/(2*$Z$39)*$Z$45*$Z$45+SUMPRODUCT($Z$58:$Z$82,$AB$58:$AB$82,BC$58:BC$82)</f>
        <v>3.3632765378113749</v>
      </c>
      <c r="W81">
        <f>$Z$52+(-$Z$38*$Z$49*$Z$49/(2*$Z$39)+ $Z$53-$Z$52)/$Z$49*$Z$44+$Z$38/(2*$Z$39)*$Z$44*$Z$44+SUMPRODUCT($Z$58:$Z$82,$AA$58:$AA$82,BC$58:BC$82)</f>
        <v>2.1158560526683456</v>
      </c>
      <c r="Y81">
        <v>24</v>
      </c>
      <c r="Z81" s="3">
        <f t="shared" si="12"/>
        <v>0.12029035895325861</v>
      </c>
      <c r="AA81">
        <f t="shared" si="6"/>
        <v>-0.77887727876211155</v>
      </c>
      <c r="AB81">
        <f t="shared" si="7"/>
        <v>0.38649916929245193</v>
      </c>
      <c r="AC81">
        <f t="shared" si="8"/>
        <v>0.81862481468669224</v>
      </c>
      <c r="AD81">
        <f t="shared" si="14"/>
        <v>1</v>
      </c>
      <c r="AE81">
        <f t="shared" si="14"/>
        <v>2.1273475344070538E-13</v>
      </c>
      <c r="AF81">
        <f t="shared" si="14"/>
        <v>4.5256067398381881E-26</v>
      </c>
      <c r="AG81">
        <f t="shared" si="14"/>
        <v>9.6275366541731386E-39</v>
      </c>
      <c r="AH81">
        <f t="shared" si="14"/>
        <v>2.0481116363668834E-51</v>
      </c>
      <c r="AI81">
        <f t="shared" si="14"/>
        <v>4.3570444770165155E-64</v>
      </c>
      <c r="AJ81">
        <f t="shared" si="14"/>
        <v>9.2689462027460473E-77</v>
      </c>
      <c r="AK81">
        <f t="shared" si="14"/>
        <v>1.9718269850957334E-89</v>
      </c>
      <c r="AL81">
        <f t="shared" si="14"/>
        <v>4.1947605406339131E-102</v>
      </c>
      <c r="AM81">
        <f t="shared" si="14"/>
        <v>8.9237119312496489E-115</v>
      </c>
      <c r="AN81">
        <f t="shared" si="14"/>
        <v>1.8983836574696883E-127</v>
      </c>
      <c r="AO81">
        <f t="shared" si="14"/>
        <v>4.0385210860430984E-140</v>
      </c>
      <c r="AP81">
        <f t="shared" si="14"/>
        <v>8.591336370939061E-153</v>
      </c>
      <c r="AQ81">
        <f t="shared" si="14"/>
        <v>1.8276758245973207E-165</v>
      </c>
      <c r="AR81">
        <f t="shared" si="14"/>
        <v>3.8881009784532144E-178</v>
      </c>
      <c r="AS81">
        <f t="shared" si="14"/>
        <v>8.2713405819544286E-191</v>
      </c>
      <c r="AT81">
        <f t="shared" si="13"/>
        <v>1.759601599325632E-203</v>
      </c>
      <c r="AU81">
        <f t="shared" si="13"/>
        <v>3.7432834685183696E-216</v>
      </c>
      <c r="AV81">
        <f t="shared" si="13"/>
        <v>7.9632592807503049E-229</v>
      </c>
      <c r="AW81">
        <f t="shared" si="13"/>
        <v>1.694063779176102E-241</v>
      </c>
      <c r="AX81">
        <f t="shared" si="13"/>
        <v>3.603859880011994E-254</v>
      </c>
      <c r="AY81">
        <f t="shared" si="13"/>
        <v>7.6666570612105797E-267</v>
      </c>
      <c r="AZ81">
        <f t="shared" si="13"/>
        <v>1.6309661128524526E-279</v>
      </c>
      <c r="BA81">
        <f t="shared" si="13"/>
        <v>3.4696293091322441E-292</v>
      </c>
      <c r="BB81">
        <f t="shared" si="13"/>
        <v>7.3811021871778063E-305</v>
      </c>
      <c r="BC81">
        <f t="shared" si="13"/>
        <v>1.5702186848555244E-317</v>
      </c>
      <c r="BD81">
        <f t="shared" si="13"/>
        <v>0</v>
      </c>
      <c r="BE81">
        <f t="shared" si="13"/>
        <v>0</v>
      </c>
      <c r="BF81">
        <f t="shared" si="13"/>
        <v>0</v>
      </c>
      <c r="BG81">
        <f t="shared" si="13"/>
        <v>0</v>
      </c>
      <c r="BH81">
        <f t="shared" si="13"/>
        <v>0</v>
      </c>
      <c r="BI81">
        <f t="shared" si="15"/>
        <v>0</v>
      </c>
      <c r="BJ81">
        <f t="shared" si="15"/>
        <v>0</v>
      </c>
      <c r="BK81">
        <f t="shared" si="15"/>
        <v>0</v>
      </c>
      <c r="BL81">
        <f t="shared" si="15"/>
        <v>0</v>
      </c>
      <c r="BM81">
        <f t="shared" si="15"/>
        <v>0</v>
      </c>
      <c r="BN81">
        <f t="shared" si="15"/>
        <v>0</v>
      </c>
      <c r="BO81">
        <f t="shared" si="15"/>
        <v>0</v>
      </c>
      <c r="BP81">
        <f t="shared" si="15"/>
        <v>0</v>
      </c>
      <c r="BQ81">
        <f t="shared" si="15"/>
        <v>0</v>
      </c>
      <c r="BR81">
        <f t="shared" si="15"/>
        <v>0</v>
      </c>
      <c r="BS81">
        <f t="shared" si="15"/>
        <v>0</v>
      </c>
      <c r="BT81">
        <f t="shared" si="15"/>
        <v>0</v>
      </c>
      <c r="BU81">
        <f t="shared" si="15"/>
        <v>0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5.1378948433087306</v>
      </c>
      <c r="S82">
        <f>$Z$52+(-$Z$38*$Z$49*$Z$49/(2*$Z$39)+ $Z$53-$Z$52)/$Z$49*$Z$45+$Z$38/(2*$Z$39)*$Z$45*$Z$45+SUMPRODUCT($Z$58:$Z$82,$AB$58:$AB$82,BD$58:BD$82)</f>
        <v>3.4142139765709381</v>
      </c>
      <c r="W82">
        <f>$Z$52+(-$Z$38*$Z$49*$Z$49/(2*$Z$39)+ $Z$53-$Z$52)/$Z$49*$Z$44+$Z$38/(2*$Z$39)*$Z$44*$Z$44+SUMPRODUCT($Z$58:$Z$82,$AA$58:$AA$82,BD$58:BD$82)</f>
        <v>2.1358069107718882</v>
      </c>
      <c r="Y82">
        <v>25</v>
      </c>
      <c r="Z82" s="3">
        <f t="shared" si="12"/>
        <v>-0.14623279624471294</v>
      </c>
      <c r="AA82">
        <f t="shared" si="6"/>
        <v>-0.96940026593933037</v>
      </c>
      <c r="AB82">
        <f t="shared" si="7"/>
        <v>0.91577332665505862</v>
      </c>
      <c r="AC82">
        <f t="shared" si="8"/>
        <v>-0.99658449300666951</v>
      </c>
      <c r="AD82">
        <f t="shared" si="14"/>
        <v>1</v>
      </c>
      <c r="AE82">
        <f t="shared" si="14"/>
        <v>1.7775617678977019E-14</v>
      </c>
      <c r="AF82">
        <f t="shared" si="14"/>
        <v>3.1597252384515791E-28</v>
      </c>
      <c r="AG82">
        <f t="shared" si="14"/>
        <v>5.6166057139694408E-42</v>
      </c>
      <c r="AH82">
        <f t="shared" si="14"/>
        <v>9.9838635825078892E-56</v>
      </c>
      <c r="AI82">
        <f t="shared" si="14"/>
        <v>1.774693082886072E-69</v>
      </c>
      <c r="AJ82">
        <f t="shared" si="14"/>
        <v>3.1546259746199554E-83</v>
      </c>
      <c r="AK82">
        <f t="shared" si="14"/>
        <v>5.6075425244994861E-97</v>
      </c>
      <c r="AL82">
        <f t="shared" si="14"/>
        <v>9.9677513098799546E-111</v>
      </c>
      <c r="AM82">
        <f t="shared" si="14"/>
        <v>1.7718290274486356E-124</v>
      </c>
      <c r="AN82">
        <f t="shared" si="14"/>
        <v>3.1495355384431334E-138</v>
      </c>
      <c r="AO82">
        <f t="shared" si="14"/>
        <v>5.5984928962498135E-152</v>
      </c>
      <c r="AP82">
        <f t="shared" si="14"/>
        <v>9.9516650397452065E-166</v>
      </c>
      <c r="AQ82">
        <f t="shared" si="14"/>
        <v>1.7689699301569022E-179</v>
      </c>
      <c r="AR82">
        <f t="shared" si="14"/>
        <v>3.1444527190693133E-193</v>
      </c>
      <c r="AS82">
        <f t="shared" si="14"/>
        <v>5.5894578725741267E-207</v>
      </c>
      <c r="AT82">
        <f t="shared" si="13"/>
        <v>9.9356066175596612E-221</v>
      </c>
      <c r="AU82">
        <f t="shared" si="13"/>
        <v>1.7661151109230952E-234</v>
      </c>
      <c r="AV82">
        <f t="shared" si="13"/>
        <v>3.1393763133872202E-248</v>
      </c>
      <c r="AW82">
        <f t="shared" si="13"/>
        <v>5.5804416702706562E-262</v>
      </c>
      <c r="AX82">
        <f t="shared" si="13"/>
        <v>9.9195722235387113E-276</v>
      </c>
      <c r="AY82">
        <f t="shared" si="13"/>
        <v>1.7632638940071481E-289</v>
      </c>
      <c r="AZ82">
        <f t="shared" si="13"/>
        <v>3.1343140571712671E-303</v>
      </c>
      <c r="BA82">
        <f t="shared" si="13"/>
        <v>5.5714325387862141E-317</v>
      </c>
      <c r="BB82">
        <f t="shared" si="13"/>
        <v>0</v>
      </c>
      <c r="BC82">
        <f t="shared" si="13"/>
        <v>0</v>
      </c>
      <c r="BD82">
        <f t="shared" si="13"/>
        <v>0</v>
      </c>
      <c r="BE82">
        <f t="shared" si="13"/>
        <v>0</v>
      </c>
      <c r="BF82">
        <f t="shared" si="13"/>
        <v>0</v>
      </c>
      <c r="BG82">
        <f t="shared" si="13"/>
        <v>0</v>
      </c>
      <c r="BH82">
        <f t="shared" si="13"/>
        <v>0</v>
      </c>
      <c r="BI82">
        <f t="shared" si="15"/>
        <v>0</v>
      </c>
      <c r="BJ82">
        <f t="shared" si="15"/>
        <v>0</v>
      </c>
      <c r="BK82">
        <f t="shared" si="15"/>
        <v>0</v>
      </c>
      <c r="BL82">
        <f t="shared" si="15"/>
        <v>0</v>
      </c>
      <c r="BM82">
        <f t="shared" si="15"/>
        <v>0</v>
      </c>
      <c r="BN82">
        <f t="shared" si="15"/>
        <v>0</v>
      </c>
      <c r="BO82">
        <f t="shared" si="15"/>
        <v>0</v>
      </c>
      <c r="BP82">
        <f t="shared" si="15"/>
        <v>0</v>
      </c>
      <c r="BQ82">
        <f t="shared" si="15"/>
        <v>0</v>
      </c>
      <c r="BR82">
        <f t="shared" si="15"/>
        <v>0</v>
      </c>
      <c r="BS82">
        <f t="shared" si="15"/>
        <v>0</v>
      </c>
      <c r="BT82">
        <f t="shared" si="15"/>
        <v>0</v>
      </c>
      <c r="BU82">
        <f t="shared" si="15"/>
        <v>0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5.1702009640605127</v>
      </c>
      <c r="S83">
        <f>$Z$52+(-$Z$38*$Z$49*$Z$49/(2*$Z$39)+ $Z$53-$Z$52)/$Z$49*$Z$45+$Z$38/(2*$Z$39)*$Z$45*$Z$45+SUMPRODUCT($Z$58:$Z$82,$AB$58:$AB$82,BE$58:BE$82)</f>
        <v>3.4626295000022109</v>
      </c>
      <c r="W83">
        <f>$Z$52+(-$Z$38*$Z$49*$Z$49/(2*$Z$39)+ $Z$53-$Z$52)/$Z$49*$Z$44+$Z$38/(2*$Z$39)*$Z$44*$Z$44+SUMPRODUCT($Z$58:$Z$82,$AA$58:$AA$82,BE$58:BE$82)</f>
        <v>2.1549403930597406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5.2007306205672572</v>
      </c>
      <c r="S84">
        <f>$Z$52+(-$Z$38*$Z$49*$Z$49/(2*$Z$39)+ $Z$53-$Z$52)/$Z$49*$Z$45+$Z$38/(2*$Z$39)*$Z$45*$Z$45+SUMPRODUCT($Z$58:$Z$82,$AB$58:$AB$82,BF$58:BF$82)</f>
        <v>3.508648455429042</v>
      </c>
      <c r="W84">
        <f>$Z$52+(-$Z$38*$Z$49*$Z$49/(2*$Z$39)+ $Z$53-$Z$52)/$Z$49*$Z$44+$Z$38/(2*$Z$39)*$Z$44*$Z$44+SUMPRODUCT($Z$58:$Z$82,$AA$58:$AA$82,BF$58:BF$82)</f>
        <v>2.1732663163143249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5.2296048657257872</v>
      </c>
      <c r="S85">
        <f>$Z$52+(-$Z$38*$Z$49*$Z$49/(2*$Z$39)+ $Z$53-$Z$52)/$Z$49*$Z$45+$Z$38/(2*$Z$39)*$Z$45*$Z$45+SUMPRODUCT($Z$58:$Z$82,$AB$58:$AB$82,BG$58:BG$82)</f>
        <v>3.5523899698619075</v>
      </c>
      <c r="W85">
        <f>$Z$52+(-$Z$38*$Z$49*$Z$49/(2*$Z$39)+ $Z$53-$Z$52)/$Z$49*$Z$44+$Z$38/(2*$Z$39)*$Z$44*$Z$44+SUMPRODUCT($Z$58:$Z$82,$AA$58:$AA$82,BG$58:BG$82)</f>
        <v>2.1907995185723745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5.2569326011962572</v>
      </c>
      <c r="S86">
        <f>$Z$52+(-$Z$38*$Z$49*$Z$49/(2*$Z$39)+ $Z$53-$Z$52)/$Z$49*$Z$45+$Z$38/(2*$Z$39)*$Z$45*$Z$45+SUMPRODUCT($Z$58:$Z$82,$AB$58:$AB$82,BH$58:BH$82)</f>
        <v>3.5939672090592492</v>
      </c>
      <c r="W86">
        <f>$Z$52+(-$Z$38*$Z$49*$Z$49/(2*$Z$39)+ $Z$53-$Z$52)/$Z$49*$Z$44+$Z$38/(2*$Z$39)*$Z$44*$Z$44+SUMPRODUCT($Z$58:$Z$82,$AA$58:$AA$82,BH$58:BH$82)</f>
        <v>2.2075586325854206</v>
      </c>
      <c r="AC86" t="s">
        <v>21</v>
      </c>
      <c r="AD86">
        <f>$Z$52+(-$Z$38*$Z$49*$Z$49/(2*$Z$37)+ $Z$53-$Z$52)/$Z$49*$Z$44+$Z$38/(2*$Z$37)*$Z$44*$Z$44+SUMPRODUCT($Z$58:$Z$82,$AA$58:$AA$82,AD$58:AD$82)</f>
        <v>1.3753995708162687</v>
      </c>
      <c r="AE86">
        <f t="shared" ref="AE86:BU86" si="16">$Z$52+(-$Z$38*$Z$49*$Z$49/(2*$Z$37)+ $Z$53-$Z$52)/$Z$49*$Z$44+$Z$38/(2*$Z$37)*$Z$44*$Z$44+SUMPRODUCT($Z$58:$Z$82,$AA$58:$AA$82,AE$58:AE$82)</f>
        <v>1.4207535511173925</v>
      </c>
      <c r="AF86">
        <f t="shared" si="16"/>
        <v>1.5190272991803038</v>
      </c>
      <c r="AG86">
        <f t="shared" si="16"/>
        <v>1.5769768142293128</v>
      </c>
      <c r="AH86">
        <f t="shared" si="16"/>
        <v>1.6156993108629043</v>
      </c>
      <c r="AI86">
        <f t="shared" si="16"/>
        <v>1.6442970964050372</v>
      </c>
      <c r="AJ86">
        <f t="shared" si="16"/>
        <v>1.66761526742866</v>
      </c>
      <c r="AK86">
        <f t="shared" si="16"/>
        <v>1.6886314252134706</v>
      </c>
      <c r="AL86">
        <f t="shared" si="16"/>
        <v>1.7091798598547756</v>
      </c>
      <c r="AM86">
        <f t="shared" si="16"/>
        <v>1.7302885348273511</v>
      </c>
      <c r="AN86">
        <f t="shared" si="16"/>
        <v>1.7524263746785396</v>
      </c>
      <c r="AO86">
        <f t="shared" si="16"/>
        <v>1.7757012792997213</v>
      </c>
      <c r="AP86">
        <f t="shared" si="16"/>
        <v>1.8000088327085273</v>
      </c>
      <c r="AQ86">
        <f t="shared" si="16"/>
        <v>1.825135466113105</v>
      </c>
      <c r="AR86">
        <f t="shared" si="16"/>
        <v>1.8508250277435905</v>
      </c>
      <c r="AS86">
        <f t="shared" si="16"/>
        <v>1.8768187591678696</v>
      </c>
      <c r="AT86">
        <f t="shared" si="16"/>
        <v>1.9028772778819687</v>
      </c>
      <c r="AU86">
        <f t="shared" si="16"/>
        <v>1.9287910485069188</v>
      </c>
      <c r="AV86">
        <f t="shared" si="16"/>
        <v>1.95438386556016</v>
      </c>
      <c r="AW86">
        <f t="shared" si="16"/>
        <v>1.9795123412165694</v>
      </c>
      <c r="AX86">
        <f t="shared" si="16"/>
        <v>2.0040633108565018</v>
      </c>
      <c r="AY86">
        <f t="shared" si="16"/>
        <v>2.0279502923524371</v>
      </c>
      <c r="AZ86">
        <f t="shared" si="16"/>
        <v>2.0511097107092677</v>
      </c>
      <c r="BA86">
        <f t="shared" si="16"/>
        <v>2.073497249331663</v>
      </c>
      <c r="BB86">
        <f t="shared" si="16"/>
        <v>2.0950845054671614</v>
      </c>
      <c r="BC86">
        <f t="shared" si="16"/>
        <v>2.1158560526683456</v>
      </c>
      <c r="BD86">
        <f t="shared" si="16"/>
        <v>2.1358069107718882</v>
      </c>
      <c r="BE86">
        <f t="shared" si="16"/>
        <v>2.1549403930597406</v>
      </c>
      <c r="BF86">
        <f t="shared" si="16"/>
        <v>2.1732663163143249</v>
      </c>
      <c r="BG86">
        <f t="shared" si="16"/>
        <v>2.1907995185723745</v>
      </c>
      <c r="BH86">
        <f t="shared" si="16"/>
        <v>2.2075586325854206</v>
      </c>
      <c r="BI86">
        <f t="shared" si="16"/>
        <v>2.2235650943022769</v>
      </c>
      <c r="BJ86">
        <f t="shared" si="16"/>
        <v>2.238842339113376</v>
      </c>
      <c r="BK86">
        <f t="shared" si="16"/>
        <v>2.2534151465314007</v>
      </c>
      <c r="BL86">
        <f t="shared" si="16"/>
        <v>2.2673091233644573</v>
      </c>
      <c r="BM86">
        <f t="shared" si="16"/>
        <v>2.2805502927604904</v>
      </c>
      <c r="BN86">
        <f t="shared" si="16"/>
        <v>2.2931647632649388</v>
      </c>
      <c r="BO86">
        <f t="shared" si="16"/>
        <v>2.305178476797122</v>
      </c>
      <c r="BP86">
        <f t="shared" si="16"/>
        <v>2.3166170138883246</v>
      </c>
      <c r="BQ86">
        <f t="shared" si="16"/>
        <v>2.3275054395667349</v>
      </c>
      <c r="BR86">
        <f t="shared" si="16"/>
        <v>2.3378681938181014</v>
      </c>
      <c r="BS86">
        <f t="shared" si="16"/>
        <v>2.3477290120003564</v>
      </c>
      <c r="BT86">
        <f t="shared" si="16"/>
        <v>2.3571108643149858</v>
      </c>
      <c r="BU86">
        <f t="shared" si="16"/>
        <v>2.3660359205688257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5.2828123357530989</v>
      </c>
      <c r="S87">
        <f>$Z$52+(-$Z$38*$Z$49*$Z$49/(2*$Z$39)+ $Z$53-$Z$52)/$Z$49*$Z$45+$Z$38/(2*$Z$39)*$Z$45*$Z$45+SUMPRODUCT($Z$58:$Z$82,$AB$58:$AB$82,BI$58:BI$82)</f>
        <v>3.6334876684782227</v>
      </c>
      <c r="W87">
        <f>$Z$52+(-$Z$38*$Z$49*$Z$49/(2*$Z$39)+ $Z$53-$Z$52)/$Z$49*$Z$44+$Z$38/(2*$Z$39)*$Z$44*$Z$44+SUMPRODUCT($Z$58:$Z$82,$AA$58:$AA$82,BI$58:BI$82)</f>
        <v>2.2235650943022769</v>
      </c>
      <c r="AC87" t="s">
        <v>22</v>
      </c>
      <c r="AD87">
        <f>$Z$52+(-$Z$38*$Z$49*$Z$49/(2*$Z$37)+ $Z$53-$Z$52)/$Z$49*$Z$45+$Z$38/(2*$Z$37)*$Z$45*$Z$45+SUMPRODUCT($Z$58:$Z$82,$AB$58:$AB$82,AD$58:AD$82)</f>
        <v>1.4580060917238216</v>
      </c>
      <c r="AE87">
        <f t="shared" ref="AE87:BU87" si="17">$Z$52+(-$Z$38*$Z$49*$Z$49/(2*$Z$37)+ $Z$53-$Z$52)/$Z$49*$Z$45+$Z$38/(2*$Z$37)*$Z$45*$Z$45+SUMPRODUCT($Z$58:$Z$82,$AB$58:$AB$82,AE$58:AE$82)</f>
        <v>1.4986204810905863</v>
      </c>
      <c r="AF87">
        <f t="shared" si="17"/>
        <v>1.5017201255169557</v>
      </c>
      <c r="AG87">
        <f t="shared" si="17"/>
        <v>1.5257614649537681</v>
      </c>
      <c r="AH87">
        <f t="shared" si="17"/>
        <v>1.5814140294418544</v>
      </c>
      <c r="AI87">
        <f t="shared" si="17"/>
        <v>1.6630780509828589</v>
      </c>
      <c r="AJ87">
        <f t="shared" si="17"/>
        <v>1.7612866874516406</v>
      </c>
      <c r="AK87">
        <f t="shared" si="17"/>
        <v>1.868270088794425</v>
      </c>
      <c r="AL87">
        <f t="shared" si="17"/>
        <v>1.9787037941509871</v>
      </c>
      <c r="AM87">
        <f t="shared" si="17"/>
        <v>2.0891980250932569</v>
      </c>
      <c r="AN87">
        <f t="shared" si="17"/>
        <v>2.1976872078678635</v>
      </c>
      <c r="AO87">
        <f t="shared" si="17"/>
        <v>2.302964815573195</v>
      </c>
      <c r="AP87">
        <f t="shared" si="17"/>
        <v>2.404368327743692</v>
      </c>
      <c r="AQ87">
        <f t="shared" si="17"/>
        <v>2.5015749142857695</v>
      </c>
      <c r="AR87">
        <f t="shared" si="17"/>
        <v>2.5944712856959686</v>
      </c>
      <c r="AS87">
        <f t="shared" si="17"/>
        <v>2.6830714725367812</v>
      </c>
      <c r="AT87">
        <f t="shared" si="17"/>
        <v>2.7674651454859536</v>
      </c>
      <c r="AU87">
        <f t="shared" si="17"/>
        <v>2.8477852676308339</v>
      </c>
      <c r="AV87">
        <f t="shared" si="17"/>
        <v>2.924187948445339</v>
      </c>
      <c r="AW87">
        <f t="shared" si="17"/>
        <v>2.9968399839889792</v>
      </c>
      <c r="AX87">
        <f t="shared" si="17"/>
        <v>3.0659112623583762</v>
      </c>
      <c r="AY87">
        <f t="shared" si="17"/>
        <v>3.1315701569563474</v>
      </c>
      <c r="AZ87">
        <f t="shared" si="17"/>
        <v>3.1939808611183809</v>
      </c>
      <c r="BA87">
        <f t="shared" si="17"/>
        <v>3.2533019022136527</v>
      </c>
      <c r="BB87">
        <f t="shared" si="17"/>
        <v>3.3096853549814687</v>
      </c>
      <c r="BC87">
        <f t="shared" si="17"/>
        <v>3.3632765378113749</v>
      </c>
      <c r="BD87">
        <f t="shared" si="17"/>
        <v>3.4142139765709381</v>
      </c>
      <c r="BE87">
        <f t="shared" si="17"/>
        <v>3.4626295000022109</v>
      </c>
      <c r="BF87">
        <f t="shared" si="17"/>
        <v>3.508648455429042</v>
      </c>
      <c r="BG87">
        <f t="shared" si="17"/>
        <v>3.5523899698619075</v>
      </c>
      <c r="BH87">
        <f t="shared" si="17"/>
        <v>3.5939672090592492</v>
      </c>
      <c r="BI87">
        <f t="shared" si="17"/>
        <v>3.6334876684782227</v>
      </c>
      <c r="BJ87">
        <f t="shared" si="17"/>
        <v>3.6710534591489661</v>
      </c>
      <c r="BK87">
        <f t="shared" si="17"/>
        <v>3.7067615648502219</v>
      </c>
      <c r="BL87">
        <f t="shared" si="17"/>
        <v>3.7407041103983678</v>
      </c>
      <c r="BM87">
        <f t="shared" si="17"/>
        <v>3.7729686159209646</v>
      </c>
      <c r="BN87">
        <f t="shared" si="17"/>
        <v>3.8036382208980384</v>
      </c>
      <c r="BO87">
        <f t="shared" si="17"/>
        <v>3.8327919146472444</v>
      </c>
      <c r="BP87">
        <f t="shared" si="17"/>
        <v>3.8605047531648289</v>
      </c>
      <c r="BQ87">
        <f t="shared" si="17"/>
        <v>3.8868480492734663</v>
      </c>
      <c r="BR87">
        <f t="shared" si="17"/>
        <v>3.9118895680833305</v>
      </c>
      <c r="BS87">
        <f t="shared" si="17"/>
        <v>3.9356937107889545</v>
      </c>
      <c r="BT87">
        <f t="shared" si="17"/>
        <v>3.9583216757321082</v>
      </c>
      <c r="BU87">
        <f t="shared" si="17"/>
        <v>3.9798316242815206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5.3073336361524506</v>
      </c>
      <c r="S88">
        <f>$Z$52+(-$Z$38*$Z$49*$Z$49/(2*$Z$39)+ $Z$53-$Z$52)/$Z$49*$Z$45+$Z$38/(2*$Z$39)*$Z$45*$Z$45+SUMPRODUCT($Z$58:$Z$82,$AB$58:$AB$82,BJ$58:BJ$82)</f>
        <v>3.6710534591489661</v>
      </c>
      <c r="W88">
        <f>$Z$52+(-$Z$38*$Z$49*$Z$49/(2*$Z$39)+ $Z$53-$Z$52)/$Z$49*$Z$44+$Z$38/(2*$Z$39)*$Z$44*$Z$44+SUMPRODUCT($Z$58:$Z$82,$AA$58:$AA$82,BJ$58:BJ$82)</f>
        <v>2.238842339113376</v>
      </c>
      <c r="AC88" t="s">
        <v>23</v>
      </c>
      <c r="AD88">
        <f>$Z$52+(-$Z$38*$Z$49*$Z$49/(2*$Z$37)+ $Z$53-$Z$52)/$Z$49*$Z$46+$Z$38/(2*$Z$37)*$Z$46*$Z$46+SUMPRODUCT($Z$58:$Z$82,$AC$58:$AC$82,AD$58:AD$82)</f>
        <v>1.7120065392287733</v>
      </c>
      <c r="AE88">
        <f t="shared" ref="AE88:BU88" si="18">$Z$52+(-$Z$38*$Z$49*$Z$49/(2*$Z$37)+ $Z$53-$Z$52)/$Z$49*$Z$46+$Z$38/(2*$Z$37)*$Z$46*$Z$46+SUMPRODUCT($Z$58:$Z$82,$AC$58:$AC$82,AE$58:AE$82)</f>
        <v>1.7854438416917682</v>
      </c>
      <c r="AF88">
        <f t="shared" si="18"/>
        <v>2.2672811143925431</v>
      </c>
      <c r="AG88">
        <f t="shared" si="18"/>
        <v>2.7035849373703611</v>
      </c>
      <c r="AH88">
        <f t="shared" si="18"/>
        <v>3.0506492037889537</v>
      </c>
      <c r="AI88">
        <f t="shared" si="18"/>
        <v>3.3278083377850689</v>
      </c>
      <c r="AJ88">
        <f t="shared" si="18"/>
        <v>3.5539826576535649</v>
      </c>
      <c r="AK88">
        <f t="shared" si="18"/>
        <v>3.7426919136606638</v>
      </c>
      <c r="AL88">
        <f t="shared" si="18"/>
        <v>3.9032491992664844</v>
      </c>
      <c r="AM88">
        <f t="shared" si="18"/>
        <v>4.0421321089618623</v>
      </c>
      <c r="AN88">
        <f t="shared" si="18"/>
        <v>4.1639403358219109</v>
      </c>
      <c r="AO88">
        <f t="shared" si="18"/>
        <v>4.2720157464145068</v>
      </c>
      <c r="AP88">
        <f t="shared" si="18"/>
        <v>4.3688411988758009</v>
      </c>
      <c r="AQ88">
        <f t="shared" si="18"/>
        <v>4.4563002055772962</v>
      </c>
      <c r="AR88">
        <f t="shared" si="18"/>
        <v>4.5358490667452314</v>
      </c>
      <c r="AS88">
        <f t="shared" si="18"/>
        <v>4.6086332489752593</v>
      </c>
      <c r="AT88">
        <f t="shared" si="18"/>
        <v>4.6755676635442756</v>
      </c>
      <c r="AU88">
        <f t="shared" si="18"/>
        <v>4.7373931431723797</v>
      </c>
      <c r="AV88">
        <f t="shared" si="18"/>
        <v>4.7947169415393782</v>
      </c>
      <c r="AW88">
        <f t="shared" si="18"/>
        <v>4.8480423118971601</v>
      </c>
      <c r="AX88">
        <f t="shared" si="18"/>
        <v>4.8977905077830837</v>
      </c>
      <c r="AY88">
        <f t="shared" si="18"/>
        <v>4.944317364340308</v>
      </c>
      <c r="AZ88">
        <f t="shared" si="18"/>
        <v>4.9879260275493671</v>
      </c>
      <c r="BA88">
        <f t="shared" si="18"/>
        <v>5.0288768312338021</v>
      </c>
      <c r="BB88">
        <f t="shared" si="18"/>
        <v>5.0673950274027684</v>
      </c>
      <c r="BC88">
        <f t="shared" si="18"/>
        <v>5.1036769333647278</v>
      </c>
      <c r="BD88">
        <f t="shared" si="18"/>
        <v>5.1378948433087306</v>
      </c>
      <c r="BE88">
        <f t="shared" si="18"/>
        <v>5.1702009640605127</v>
      </c>
      <c r="BF88">
        <f t="shared" si="18"/>
        <v>5.2007306205672572</v>
      </c>
      <c r="BG88">
        <f t="shared" si="18"/>
        <v>5.2296048657257872</v>
      </c>
      <c r="BH88">
        <f t="shared" si="18"/>
        <v>5.2569326011962572</v>
      </c>
      <c r="BI88">
        <f t="shared" si="18"/>
        <v>5.2828123357530989</v>
      </c>
      <c r="BJ88">
        <f t="shared" si="18"/>
        <v>5.3073336361524506</v>
      </c>
      <c r="BK88">
        <f t="shared" si="18"/>
        <v>5.3305783168384604</v>
      </c>
      <c r="BL88">
        <f t="shared" si="18"/>
        <v>5.352621442714117</v>
      </c>
      <c r="BM88">
        <f t="shared" si="18"/>
        <v>5.3735321664295235</v>
      </c>
      <c r="BN88">
        <f t="shared" si="18"/>
        <v>5.3933744199147391</v>
      </c>
      <c r="BO88">
        <f t="shared" si="18"/>
        <v>5.4122075080506971</v>
      </c>
      <c r="BP88">
        <f t="shared" si="18"/>
        <v>5.4300866107147545</v>
      </c>
      <c r="BQ88">
        <f t="shared" si="18"/>
        <v>5.4470632003894153</v>
      </c>
      <c r="BR88">
        <f t="shared" si="18"/>
        <v>5.4631854085757201</v>
      </c>
      <c r="BS88">
        <f t="shared" si="18"/>
        <v>5.4784983401990273</v>
      </c>
      <c r="BT88">
        <f t="shared" si="18"/>
        <v>5.4930443371666682</v>
      </c>
      <c r="BU88">
        <f t="shared" si="18"/>
        <v>5.5068632155193518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5.3305783168384604</v>
      </c>
      <c r="S89">
        <f>$Z$52+(-$Z$38*$Z$49*$Z$49/(2*$Z$39)+ $Z$53-$Z$52)/$Z$49*$Z$45+$Z$38/(2*$Z$39)*$Z$45*$Z$45+SUMPRODUCT($Z$58:$Z$82,$AB$58:$AB$82,BK$58:BK$82)</f>
        <v>3.7067615648502219</v>
      </c>
      <c r="W89">
        <f>$Z$52+(-$Z$38*$Z$49*$Z$49/(2*$Z$39)+ $Z$53-$Z$52)/$Z$49*$Z$44+$Z$38/(2*$Z$39)*$Z$44*$Z$44+SUMPRODUCT($Z$58:$Z$82,$AA$58:$AA$82,BK$58:BK$82)</f>
        <v>2.2534151465314007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5.352621442714117</v>
      </c>
      <c r="S90">
        <f>$Z$52+(-$Z$38*$Z$49*$Z$49/(2*$Z$39)+ $Z$53-$Z$52)/$Z$49*$Z$45+$Z$38/(2*$Z$39)*$Z$45*$Z$45+SUMPRODUCT($Z$58:$Z$82,$AB$58:$AB$82,BL$58:BL$82)</f>
        <v>3.7407041103983678</v>
      </c>
      <c r="W90">
        <f>$Z$52+(-$Z$38*$Z$49*$Z$49/(2*$Z$39)+ $Z$53-$Z$52)/$Z$49*$Z$44+$Z$38/(2*$Z$39)*$Z$44*$Z$44+SUMPRODUCT($Z$58:$Z$82,$AA$58:$AA$82,BL$58:BL$82)</f>
        <v>2.2673091233644573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5.3735321664295235</v>
      </c>
      <c r="S91">
        <f>$Z$52+(-$Z$38*$Z$49*$Z$49/(2*$Z$39)+ $Z$53-$Z$52)/$Z$49*$Z$45+$Z$38/(2*$Z$39)*$Z$45*$Z$45+SUMPRODUCT($Z$58:$Z$82,$AB$58:$AB$82,BM$58:BM$82)</f>
        <v>3.7729686159209646</v>
      </c>
      <c r="W91">
        <f>$Z$52+(-$Z$38*$Z$49*$Z$49/(2*$Z$39)+ $Z$53-$Z$52)/$Z$49*$Z$44+$Z$38/(2*$Z$39)*$Z$44*$Z$44+SUMPRODUCT($Z$58:$Z$82,$AA$58:$AA$82,BM$58:BM$82)</f>
        <v>2.2805502927604904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5.3933744199147391</v>
      </c>
      <c r="S92">
        <f>$Z$52+(-$Z$38*$Z$49*$Z$49/(2*$Z$39)+ $Z$53-$Z$52)/$Z$49*$Z$45+$Z$38/(2*$Z$39)*$Z$45*$Z$45+SUMPRODUCT($Z$58:$Z$82,$AB$58:$AB$82,BN$58:BN$82)</f>
        <v>3.8036382208980384</v>
      </c>
      <c r="W92">
        <f>$Z$52+(-$Z$38*$Z$49*$Z$49/(2*$Z$39)+ $Z$53-$Z$52)/$Z$49*$Z$44+$Z$38/(2*$Z$39)*$Z$44*$Z$44+SUMPRODUCT($Z$58:$Z$82,$AA$58:$AA$82,BN$58:BN$82)</f>
        <v>2.2931647632649388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5.4122075080506971</v>
      </c>
      <c r="S93">
        <f>$Z$52+(-$Z$38*$Z$49*$Z$49/(2*$Z$39)+ $Z$53-$Z$52)/$Z$49*$Z$45+$Z$38/(2*$Z$39)*$Z$45*$Z$45+SUMPRODUCT($Z$58:$Z$82,$AB$58:$AB$82,BO$58:BO$82)</f>
        <v>3.8327919146472444</v>
      </c>
      <c r="W93">
        <f>$Z$52+(-$Z$38*$Z$49*$Z$49/(2*$Z$39)+ $Z$53-$Z$52)/$Z$49*$Z$44+$Z$38/(2*$Z$39)*$Z$44*$Z$44+SUMPRODUCT($Z$58:$Z$82,$AA$58:$AA$82,BO$58:BO$82)</f>
        <v>2.305178476797122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5.4300866107147545</v>
      </c>
      <c r="S94">
        <f>$Z$52+(-$Z$38*$Z$49*$Z$49/(2*$Z$39)+ $Z$53-$Z$52)/$Z$49*$Z$45+$Z$38/(2*$Z$39)*$Z$45*$Z$45+SUMPRODUCT($Z$58:$Z$82,$AB$58:$AB$82,BP$58:BP$82)</f>
        <v>3.8605047531648289</v>
      </c>
      <c r="W94">
        <f>$Z$52+(-$Z$38*$Z$49*$Z$49/(2*$Z$39)+ $Z$53-$Z$52)/$Z$49*$Z$44+$Z$38/(2*$Z$39)*$Z$44*$Z$44+SUMPRODUCT($Z$58:$Z$82,$AA$58:$AA$82,BP$58:BP$82)</f>
        <v>2.3166170138883246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5.4470632003894153</v>
      </c>
      <c r="S95">
        <f>$Z$52+(-$Z$38*$Z$49*$Z$49/(2*$Z$39)+ $Z$53-$Z$52)/$Z$49*$Z$45+$Z$38/(2*$Z$39)*$Z$45*$Z$45+SUMPRODUCT($Z$58:$Z$82,$AB$58:$AB$82,BQ$58:BQ$82)</f>
        <v>3.8868480492734663</v>
      </c>
      <c r="W95">
        <f>$Z$52+(-$Z$38*$Z$49*$Z$49/(2*$Z$39)+ $Z$53-$Z$52)/$Z$49*$Z$44+$Z$38/(2*$Z$39)*$Z$44*$Z$44+SUMPRODUCT($Z$58:$Z$82,$AA$58:$AA$82,BQ$58:BQ$82)</f>
        <v>2.3275054395667349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5.4631854085757201</v>
      </c>
      <c r="S96">
        <f>$Z$52+(-$Z$38*$Z$49*$Z$49/(2*$Z$39)+ $Z$53-$Z$52)/$Z$49*$Z$45+$Z$38/(2*$Z$39)*$Z$45*$Z$45+SUMPRODUCT($Z$58:$Z$82,$AB$58:$AB$82,BR$58:BR$82)</f>
        <v>3.9118895680833305</v>
      </c>
      <c r="W96">
        <f>$Z$52+(-$Z$38*$Z$49*$Z$49/(2*$Z$39)+ $Z$53-$Z$52)/$Z$49*$Z$44+$Z$38/(2*$Z$39)*$Z$44*$Z$44+SUMPRODUCT($Z$58:$Z$82,$AA$58:$AA$82,BR$58:BR$82)</f>
        <v>2.3378681938181014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5.4784983401990273</v>
      </c>
      <c r="S97">
        <f>$Z$52+(-$Z$38*$Z$49*$Z$49/(2*$Z$39)+ $Z$53-$Z$52)/$Z$49*$Z$45+$Z$38/(2*$Z$39)*$Z$45*$Z$45+SUMPRODUCT($Z$58:$Z$82,$AB$58:$AB$82,BS$58:BS$82)</f>
        <v>3.9356937107889545</v>
      </c>
      <c r="W97">
        <f>$Z$52+(-$Z$38*$Z$49*$Z$49/(2*$Z$39)+ $Z$53-$Z$52)/$Z$49*$Z$44+$Z$38/(2*$Z$39)*$Z$44*$Z$44+SUMPRODUCT($Z$58:$Z$82,$AA$58:$AA$82,BS$58:BS$82)</f>
        <v>2.3477290120003564</v>
      </c>
      <c r="AD97">
        <f>AD95-AD56</f>
        <v>0</v>
      </c>
      <c r="AE97">
        <f t="shared" ref="AE97:BT97" si="19">AE95-AE56</f>
        <v>0</v>
      </c>
      <c r="AF97">
        <f t="shared" si="19"/>
        <v>0</v>
      </c>
      <c r="AG97">
        <f t="shared" si="19"/>
        <v>0</v>
      </c>
      <c r="AH97">
        <f t="shared" si="19"/>
        <v>0</v>
      </c>
      <c r="AI97">
        <f t="shared" si="19"/>
        <v>0</v>
      </c>
      <c r="AJ97">
        <f t="shared" si="19"/>
        <v>0</v>
      </c>
      <c r="AK97">
        <f t="shared" si="19"/>
        <v>0</v>
      </c>
      <c r="AL97">
        <f t="shared" si="19"/>
        <v>0</v>
      </c>
      <c r="AM97">
        <f t="shared" si="19"/>
        <v>0</v>
      </c>
      <c r="AN97">
        <f t="shared" si="19"/>
        <v>0</v>
      </c>
      <c r="AO97">
        <f t="shared" si="19"/>
        <v>0</v>
      </c>
      <c r="AP97">
        <f t="shared" si="19"/>
        <v>0</v>
      </c>
      <c r="AQ97">
        <f t="shared" si="19"/>
        <v>0</v>
      </c>
      <c r="AR97">
        <f t="shared" si="19"/>
        <v>0</v>
      </c>
      <c r="AS97">
        <f t="shared" si="19"/>
        <v>0</v>
      </c>
      <c r="AT97">
        <f t="shared" si="19"/>
        <v>0</v>
      </c>
      <c r="AU97">
        <f t="shared" si="19"/>
        <v>0</v>
      </c>
      <c r="AV97">
        <f t="shared" si="19"/>
        <v>0</v>
      </c>
      <c r="AW97">
        <f t="shared" si="19"/>
        <v>0</v>
      </c>
      <c r="AX97">
        <f t="shared" si="19"/>
        <v>0</v>
      </c>
      <c r="AY97">
        <f t="shared" si="19"/>
        <v>0</v>
      </c>
      <c r="AZ97">
        <f t="shared" si="19"/>
        <v>0</v>
      </c>
      <c r="BA97">
        <f t="shared" si="19"/>
        <v>0</v>
      </c>
      <c r="BB97">
        <f t="shared" si="19"/>
        <v>0</v>
      </c>
      <c r="BC97">
        <f t="shared" si="19"/>
        <v>0</v>
      </c>
      <c r="BD97">
        <f t="shared" si="19"/>
        <v>0</v>
      </c>
      <c r="BE97">
        <f t="shared" si="19"/>
        <v>0</v>
      </c>
      <c r="BF97">
        <f t="shared" si="19"/>
        <v>0</v>
      </c>
      <c r="BG97">
        <f t="shared" si="19"/>
        <v>0</v>
      </c>
      <c r="BH97">
        <f t="shared" si="19"/>
        <v>0</v>
      </c>
      <c r="BI97">
        <f t="shared" si="19"/>
        <v>0</v>
      </c>
      <c r="BJ97">
        <f t="shared" si="19"/>
        <v>0</v>
      </c>
      <c r="BK97">
        <f t="shared" si="19"/>
        <v>0</v>
      </c>
      <c r="BL97">
        <f t="shared" si="19"/>
        <v>0</v>
      </c>
      <c r="BM97">
        <f t="shared" si="19"/>
        <v>0</v>
      </c>
      <c r="BN97">
        <f t="shared" si="19"/>
        <v>0</v>
      </c>
      <c r="BO97">
        <f t="shared" si="19"/>
        <v>0</v>
      </c>
      <c r="BP97">
        <f t="shared" si="19"/>
        <v>0</v>
      </c>
      <c r="BQ97">
        <f t="shared" si="19"/>
        <v>0</v>
      </c>
      <c r="BR97">
        <f t="shared" si="19"/>
        <v>0</v>
      </c>
      <c r="BS97">
        <f t="shared" si="19"/>
        <v>0</v>
      </c>
      <c r="BT97">
        <f t="shared" si="19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5.4930443371666682</v>
      </c>
      <c r="S98">
        <f>$Z$52+(-$Z$38*$Z$49*$Z$49/(2*$Z$39)+ $Z$53-$Z$52)/$Z$49*$Z$45+$Z$38/(2*$Z$39)*$Z$45*$Z$45+SUMPRODUCT($Z$58:$Z$82,$AB$58:$AB$82,BT$58:BT$82)</f>
        <v>3.9583216757321082</v>
      </c>
      <c r="W98">
        <f>$Z$52+(-$Z$38*$Z$49*$Z$49/(2*$Z$39)+ $Z$53-$Z$52)/$Z$49*$Z$44+$Z$38/(2*$Z$39)*$Z$44*$Z$44+SUMPRODUCT($Z$58:$Z$82,$AA$58:$AA$82,BT$58:BT$82)</f>
        <v>2.3571108643149858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5.5068632155193518</v>
      </c>
      <c r="S99">
        <f>$Z$52+(-$Z$38*$Z$49*$Z$49/(2*$Z$39)+ $Z$53-$Z$52)/$Z$49*$Z$45+$Z$38/(2*$Z$39)*$Z$45*$Z$45+SUMPRODUCT($Z$58:$Z$82,$AB$58:$AB$82,BU$58:BU$82)</f>
        <v>3.9798316242815206</v>
      </c>
      <c r="W99">
        <f>$Z$52+(-$Z$38*$Z$49*$Z$49/(2*$Z$39)+ $Z$53-$Z$52)/$Z$49*$Z$44+$Z$38/(2*$Z$39)*$Z$44*$Z$44+SUMPRODUCT($Z$58:$Z$82,$AA$58:$AA$82,BU$58:BU$82)</f>
        <v>2.3660359205688257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Spinner 2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Spinner 3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29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Spinner 4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Spinner 5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37.181829449983219</v>
      </c>
      <c r="AH3">
        <f>SQRT(AG3/(3*44))</f>
        <v>0.53073583460723328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ht="14.45" x14ac:dyDescent="0.3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ht="14.45" x14ac:dyDescent="0.3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ht="14.45" x14ac:dyDescent="0.3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ht="14.45" x14ac:dyDescent="0.3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ht="14.45" x14ac:dyDescent="0.3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1">
        <v>18966.668572671475</v>
      </c>
      <c r="AA37">
        <f>AE44</f>
        <v>30</v>
      </c>
      <c r="AB37" t="s">
        <v>41</v>
      </c>
    </row>
    <row r="38" spans="1:32" ht="14.45" x14ac:dyDescent="0.3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1">
        <v>-6.8252237507309715E-2</v>
      </c>
      <c r="AA38">
        <f>AD45</f>
        <v>-0.19999999999999996</v>
      </c>
      <c r="AB38" t="s">
        <v>31</v>
      </c>
      <c r="AC38" t="s">
        <v>32</v>
      </c>
      <c r="AD38" t="s">
        <v>38</v>
      </c>
      <c r="AE38" t="s">
        <v>39</v>
      </c>
      <c r="AF38" t="s">
        <v>54</v>
      </c>
    </row>
    <row r="39" spans="1:32" ht="14.45" x14ac:dyDescent="0.3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v>3.579875815657231</v>
      </c>
      <c r="AA39">
        <f>AC44</f>
        <v>20</v>
      </c>
      <c r="AB39" t="s">
        <v>30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</row>
    <row r="44" spans="1:32" x14ac:dyDescent="0.25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40</v>
      </c>
      <c r="AE44">
        <v>30</v>
      </c>
    </row>
    <row r="45" spans="1:32" x14ac:dyDescent="0.25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-0.19999999999999996</v>
      </c>
    </row>
    <row r="46" spans="1:32" x14ac:dyDescent="0.25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x14ac:dyDescent="0.25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5">
        <v>0.5625</v>
      </c>
      <c r="AA52" t="s">
        <v>27</v>
      </c>
      <c r="AB52">
        <f>AB50*Z43+AB51</f>
        <v>1.8131473530779085</v>
      </c>
      <c r="AF52" t="s">
        <v>45</v>
      </c>
    </row>
    <row r="53" spans="13:73" x14ac:dyDescent="0.25">
      <c r="Y53" t="s">
        <v>11</v>
      </c>
      <c r="Z53" s="5">
        <v>9.6875</v>
      </c>
      <c r="AA53" t="s">
        <v>28</v>
      </c>
      <c r="AB53">
        <f>AB50*Z47+AB51</f>
        <v>6.4807323280245477</v>
      </c>
      <c r="AF53" t="s">
        <v>46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2.6601960388294952</v>
      </c>
      <c r="S56">
        <f>$Z$52+(-$Z$38*$Z$49*$Z$49/(2*$Z$39)+ $Z$53-$Z$52)/$Z$49*$Z$45+$Z$38/(2*$Z$39)*$Z$45*$Z$45+SUMPRODUCT($Z$58:$Z$82,$AB$58:$AB$82,AD$58:AD$82)</f>
        <v>2.8064560555598472</v>
      </c>
      <c r="W56">
        <f>$Z$52+(-$Z$38*$Z$49*$Z$49/(2*$Z$39)+ $Z$53-$Z$52)/$Z$49*$Z$44+$Z$38/(2*$Z$39)*$Z$44*$Z$44+SUMPRODUCT($Z$58:$Z$82,$AA$58:$AA$82,AD$58:AD$82)</f>
        <v>2.0553290339977828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2.5617553775141895</v>
      </c>
      <c r="S57">
        <f>$Z$52+(-$Z$38*$Z$49*$Z$49/(2*$Z$39)+ $Z$53-$Z$52)/$Z$49*$Z$45+$Z$38/(2*$Z$39)*$Z$45*$Z$45+SUMPRODUCT($Z$58:$Z$82,$AB$58:$AB$82,AE$58:AE$82)</f>
        <v>2.8429840614930044</v>
      </c>
      <c r="W57">
        <f>$Z$52+(-$Z$38*$Z$49*$Z$49/(2*$Z$39)+ $Z$53-$Z$52)/$Z$49*$Z$44+$Z$38/(2*$Z$39)*$Z$44*$Z$44+SUMPRODUCT($Z$58:$Z$82,$AA$58:$AA$82,AE$58:AE$82)</f>
        <v>1.9473514425267671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2.5671942146556628</v>
      </c>
      <c r="S58">
        <f>$Z$52+(-$Z$38*$Z$49*$Z$49/(2*$Z$39)+ $Z$53-$Z$52)/$Z$49*$Z$45+$Z$38/(2*$Z$39)*$Z$45*$Z$45+SUMPRODUCT($Z$58:$Z$82,$AB$58:$AB$82,AF$58:AF$82)</f>
        <v>2.8429841861407352</v>
      </c>
      <c r="W58">
        <f>$Z$52+(-$Z$38*$Z$49*$Z$49/(2*$Z$39)+ $Z$53-$Z$52)/$Z$49*$Z$44+$Z$38/(2*$Z$39)*$Z$44*$Z$44+SUMPRODUCT($Z$58:$Z$82,$AA$58:$AA$82,AF$58:AF$82)</f>
        <v>1.9250429929113699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-4.6203535797412316</v>
      </c>
      <c r="AA58">
        <f t="shared" ref="AA58:AA82" si="6">SIN(Y58*PI()*$Z$44/$Z$49)</f>
        <v>0.41678186049529042</v>
      </c>
      <c r="AB58">
        <f t="shared" ref="AB58:AB82" si="7">SIN(Y58*PI()*$Z$45/$Z$49)</f>
        <v>0.999863304992469</v>
      </c>
      <c r="AC58">
        <f t="shared" ref="AC58:AC82" si="8">SIN(Y58*PI()*$Z$46/$Z$49)</f>
        <v>0.63996854050331642</v>
      </c>
      <c r="AD58">
        <f t="shared" ref="AD58:AS73" si="9">EXP(-(($Y58*PI()/$Z$49)^2)*$Z$39*AD$56)</f>
        <v>1</v>
      </c>
      <c r="AE58">
        <f t="shared" si="9"/>
        <v>0.98961457579262924</v>
      </c>
      <c r="AF58">
        <f t="shared" si="9"/>
        <v>0.97933700855988148</v>
      </c>
      <c r="AG58">
        <f t="shared" si="9"/>
        <v>0.96916617822330253</v>
      </c>
      <c r="AH58">
        <f t="shared" si="9"/>
        <v>0.95910097633501723</v>
      </c>
      <c r="AI58">
        <f t="shared" si="9"/>
        <v>0.94914030577862196</v>
      </c>
      <c r="AJ58">
        <f t="shared" si="9"/>
        <v>0.93928308101196223</v>
      </c>
      <c r="AK58">
        <f t="shared" si="9"/>
        <v>0.92952822776484678</v>
      </c>
      <c r="AL58">
        <f t="shared" si="9"/>
        <v>0.91987468274916384</v>
      </c>
      <c r="AM58">
        <f t="shared" si="9"/>
        <v>0.91032139389417221</v>
      </c>
      <c r="AN58">
        <f t="shared" si="9"/>
        <v>0.90086732005353609</v>
      </c>
      <c r="AO58">
        <f t="shared" si="9"/>
        <v>0.89151143072437999</v>
      </c>
      <c r="AP58">
        <f t="shared" si="9"/>
        <v>0.88225270627532448</v>
      </c>
      <c r="AQ58">
        <f t="shared" si="9"/>
        <v>0.87309013766255428</v>
      </c>
      <c r="AR58">
        <f t="shared" si="9"/>
        <v>0.86402272615753595</v>
      </c>
      <c r="AS58">
        <f t="shared" si="9"/>
        <v>0.85504948356802213</v>
      </c>
      <c r="AT58">
        <f t="shared" ref="AT58:BI73" si="10">EXP(-(($Y58*PI()/$Z$49)^2)*$Z$39*AT$56)</f>
        <v>0.84616943196287486</v>
      </c>
      <c r="AU58">
        <f t="shared" si="10"/>
        <v>0.83738160340817824</v>
      </c>
      <c r="AV58">
        <f t="shared" si="10"/>
        <v>0.82868504002570598</v>
      </c>
      <c r="AW58">
        <f t="shared" si="10"/>
        <v>0.8200787946589474</v>
      </c>
      <c r="AX58">
        <f t="shared" si="10"/>
        <v>0.81156192828960527</v>
      </c>
      <c r="AY58">
        <f t="shared" si="10"/>
        <v>0.80313351319253801</v>
      </c>
      <c r="AZ58">
        <f t="shared" si="10"/>
        <v>0.79479263126158461</v>
      </c>
      <c r="BA58">
        <f t="shared" si="10"/>
        <v>0.78653837243197067</v>
      </c>
      <c r="BB58">
        <f t="shared" si="10"/>
        <v>0.77836983758386646</v>
      </c>
      <c r="BC58">
        <f t="shared" si="10"/>
        <v>0.77028613691983239</v>
      </c>
      <c r="BD58">
        <f t="shared" si="10"/>
        <v>0.7622863884358696</v>
      </c>
      <c r="BE58">
        <f t="shared" si="10"/>
        <v>0.7543697207354485</v>
      </c>
      <c r="BF58">
        <f t="shared" si="10"/>
        <v>0.74653527145698562</v>
      </c>
      <c r="BG58">
        <f t="shared" si="10"/>
        <v>0.73878218579203569</v>
      </c>
      <c r="BH58">
        <f t="shared" si="10"/>
        <v>0.73110961921255468</v>
      </c>
      <c r="BI58">
        <f t="shared" si="10"/>
        <v>0.72351673594686239</v>
      </c>
      <c r="BJ58">
        <f t="shared" ref="BI58:BU73" si="11">EXP(-(($Y58*PI()/$Z$49)^2)*$Z$39*BJ$56)</f>
        <v>0.71600270754352502</v>
      </c>
      <c r="BK58">
        <f t="shared" si="11"/>
        <v>0.70856671551452566</v>
      </c>
      <c r="BL58">
        <f t="shared" si="11"/>
        <v>0.70120794985821899</v>
      </c>
      <c r="BM58">
        <f t="shared" si="11"/>
        <v>0.69392560766749511</v>
      </c>
      <c r="BN58">
        <f t="shared" si="11"/>
        <v>0.68671889569145084</v>
      </c>
      <c r="BO58">
        <f t="shared" si="11"/>
        <v>0.67958702890388722</v>
      </c>
      <c r="BP58">
        <f t="shared" si="11"/>
        <v>0.67252922915438906</v>
      </c>
      <c r="BQ58">
        <f t="shared" si="11"/>
        <v>0.66554472765101014</v>
      </c>
      <c r="BR58">
        <f t="shared" si="11"/>
        <v>0.65863276357290945</v>
      </c>
      <c r="BS58">
        <f t="shared" si="11"/>
        <v>0.65179258276302299</v>
      </c>
      <c r="BT58">
        <f t="shared" si="11"/>
        <v>0.64502344013419832</v>
      </c>
      <c r="BU58">
        <f t="shared" si="11"/>
        <v>0.63832459832460864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2.6056769991235926</v>
      </c>
      <c r="S59">
        <f>$Z$52+(-$Z$38*$Z$49*$Z$49/(2*$Z$39)+ $Z$53-$Z$52)/$Z$49*$Z$45+$Z$38/(2*$Z$39)*$Z$45*$Z$45+SUMPRODUCT($Z$58:$Z$82,$AB$58:$AB$82,AG$58:AG$82)</f>
        <v>2.8429820189055897</v>
      </c>
      <c r="W59">
        <f>$Z$52+(-$Z$38*$Z$49*$Z$49/(2*$Z$39)+ $Z$53-$Z$52)/$Z$49*$Z$44+$Z$38/(2*$Z$39)*$Z$44*$Z$44+SUMPRODUCT($Z$58:$Z$82,$AA$58:$AA$82,AG$58:AG$82)</f>
        <v>1.8905883958844336</v>
      </c>
      <c r="Y59">
        <v>2</v>
      </c>
      <c r="Z59" s="3">
        <f t="shared" ref="Z59:Z82" si="12">-(2*(-(-1+(-1)^Y59)*$Z$49*$Z$49*$Z$38+Y59*Y59*PI()*PI()*($Z$52+((-1)^(1+Y59))*($Z$53-$Z$51)-$Z$51)*$Z$37+((-1)^Y59)*$Z$49*Y59*Y59*PI()*PI()*$Z$50*$Z$37))/(Y59*Y59*Y59*PI()*PI()*PI()*$Z$37)</f>
        <v>2.7450574698383119</v>
      </c>
      <c r="AA59">
        <f t="shared" si="6"/>
        <v>0.75771486976033475</v>
      </c>
      <c r="AB59">
        <f t="shared" si="7"/>
        <v>-3.3063369317308182E-2</v>
      </c>
      <c r="AC59">
        <f t="shared" si="8"/>
        <v>-0.98350507487238226</v>
      </c>
      <c r="AD59">
        <f t="shared" si="9"/>
        <v>1</v>
      </c>
      <c r="AE59">
        <f t="shared" si="9"/>
        <v>0.95910097645517045</v>
      </c>
      <c r="AF59">
        <f t="shared" si="9"/>
        <v>0.91987468280678342</v>
      </c>
      <c r="AG59">
        <f t="shared" si="9"/>
        <v>0.88225270627532437</v>
      </c>
      <c r="AH59">
        <f t="shared" si="9"/>
        <v>0.84616943206888029</v>
      </c>
      <c r="AI59">
        <f t="shared" si="9"/>
        <v>0.81156192834044028</v>
      </c>
      <c r="AJ59">
        <f t="shared" si="9"/>
        <v>0.77836983773013402</v>
      </c>
      <c r="AK59">
        <f t="shared" si="9"/>
        <v>0.7465352714102238</v>
      </c>
      <c r="AL59">
        <f t="shared" si="9"/>
        <v>0.71600270758837437</v>
      </c>
      <c r="AM59">
        <f t="shared" si="9"/>
        <v>0.68671889582049583</v>
      </c>
      <c r="AN59">
        <f t="shared" si="9"/>
        <v>0.65863276353165368</v>
      </c>
      <c r="AO59">
        <f t="shared" si="9"/>
        <v>0.63169532647030302</v>
      </c>
      <c r="AP59">
        <f t="shared" si="9"/>
        <v>0.60585960428803498</v>
      </c>
      <c r="AQ59">
        <f t="shared" si="9"/>
        <v>0.58108053806739723</v>
      </c>
      <c r="AR59">
        <f t="shared" si="9"/>
        <v>0.55731491131989941</v>
      </c>
      <c r="AS59">
        <f t="shared" si="9"/>
        <v>0.53452127550601602</v>
      </c>
      <c r="AT59">
        <f t="shared" si="10"/>
        <v>0.51265987727388296</v>
      </c>
      <c r="AU59">
        <f t="shared" si="10"/>
        <v>0.49169258875957367</v>
      </c>
      <c r="AV59">
        <f t="shared" si="10"/>
        <v>0.47158284152245067</v>
      </c>
      <c r="AW59">
        <f t="shared" si="10"/>
        <v>0.45229556446363162</v>
      </c>
      <c r="AX59">
        <f t="shared" si="10"/>
        <v>0.43379711708865404</v>
      </c>
      <c r="AY59">
        <f t="shared" si="10"/>
        <v>0.41605523816618956</v>
      </c>
      <c r="AZ59">
        <f t="shared" si="10"/>
        <v>0.39903898578436447</v>
      </c>
      <c r="BA59">
        <f t="shared" si="10"/>
        <v>0.38271868052589875</v>
      </c>
      <c r="BB59">
        <f t="shared" si="10"/>
        <v>0.3670658598321454</v>
      </c>
      <c r="BC59">
        <f t="shared" si="10"/>
        <v>0.35205322511761622</v>
      </c>
      <c r="BD59">
        <f t="shared" si="10"/>
        <v>0.33765459163609551</v>
      </c>
      <c r="BE59">
        <f t="shared" si="10"/>
        <v>0.32384484821818915</v>
      </c>
      <c r="BF59">
        <f t="shared" si="10"/>
        <v>0.31059991061297298</v>
      </c>
      <c r="BG59">
        <f t="shared" si="10"/>
        <v>0.29789667725723479</v>
      </c>
      <c r="BH59">
        <f t="shared" si="10"/>
        <v>0.28571299375381903</v>
      </c>
      <c r="BI59">
        <f t="shared" si="11"/>
        <v>0.27402761170716927</v>
      </c>
      <c r="BJ59">
        <f t="shared" si="11"/>
        <v>0.26282014970062223</v>
      </c>
      <c r="BK59">
        <f t="shared" si="11"/>
        <v>0.2520710619573317</v>
      </c>
      <c r="BL59">
        <f t="shared" si="11"/>
        <v>0.24176160202281383</v>
      </c>
      <c r="BM59">
        <f t="shared" si="11"/>
        <v>0.23187378833705988</v>
      </c>
      <c r="BN59">
        <f t="shared" si="11"/>
        <v>0.22239037658555086</v>
      </c>
      <c r="BO59">
        <f t="shared" si="11"/>
        <v>0.21329482765808544</v>
      </c>
      <c r="BP59">
        <f t="shared" si="11"/>
        <v>0.20457127727468283</v>
      </c>
      <c r="BQ59">
        <f t="shared" si="11"/>
        <v>0.19620451159219077</v>
      </c>
      <c r="BR59">
        <f t="shared" si="11"/>
        <v>0.18817993893587479</v>
      </c>
      <c r="BS59">
        <f t="shared" si="11"/>
        <v>0.18048356300178869</v>
      </c>
      <c r="BT59">
        <f t="shared" si="11"/>
        <v>0.1731019613356386</v>
      </c>
      <c r="BU59">
        <f t="shared" si="11"/>
        <v>0.16602226039290083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2.6909320263524581</v>
      </c>
      <c r="S60">
        <f>$Z$52+(-$Z$38*$Z$49*$Z$49/(2*$Z$39)+ $Z$53-$Z$52)/$Z$49*$Z$45+$Z$38/(2*$Z$39)*$Z$45*$Z$45+SUMPRODUCT($Z$58:$Z$82,$AB$58:$AB$82,AH$58:AH$82)</f>
        <v>2.8429804382532304</v>
      </c>
      <c r="W60">
        <f>$Z$52+(-$Z$38*$Z$49*$Z$49/(2*$Z$39)+ $Z$53-$Z$52)/$Z$49*$Z$44+$Z$38/(2*$Z$39)*$Z$44*$Z$44+SUMPRODUCT($Z$58:$Z$82,$AA$58:$AA$82,AH$58:AH$82)</f>
        <v>1.855750142694214</v>
      </c>
      <c r="Y60">
        <v>3</v>
      </c>
      <c r="Z60" s="3">
        <f t="shared" si="12"/>
        <v>-1.5401954470392327</v>
      </c>
      <c r="AA60">
        <f t="shared" si="6"/>
        <v>0.96075367613684814</v>
      </c>
      <c r="AB60">
        <f t="shared" si="7"/>
        <v>-0.99876996914830485</v>
      </c>
      <c r="AC60">
        <f t="shared" si="8"/>
        <v>0.87148424362727728</v>
      </c>
      <c r="AD60">
        <f t="shared" si="9"/>
        <v>1</v>
      </c>
      <c r="AE60">
        <f t="shared" si="9"/>
        <v>0.91032139423629876</v>
      </c>
      <c r="AF60">
        <f t="shared" si="9"/>
        <v>0.82868504033715107</v>
      </c>
      <c r="AG60">
        <f t="shared" si="9"/>
        <v>0.754369720877206</v>
      </c>
      <c r="AH60">
        <f t="shared" si="9"/>
        <v>0.68671889607858572</v>
      </c>
      <c r="AI60">
        <f t="shared" si="9"/>
        <v>0.62513490257425286</v>
      </c>
      <c r="AJ60">
        <f t="shared" si="9"/>
        <v>0.56907367577635404</v>
      </c>
      <c r="AK60">
        <f t="shared" si="9"/>
        <v>0.51803994195590553</v>
      </c>
      <c r="AL60">
        <f t="shared" si="9"/>
        <v>0.47158284196553851</v>
      </c>
      <c r="AM60">
        <f t="shared" si="9"/>
        <v>0.42929194995397379</v>
      </c>
      <c r="AN60">
        <f t="shared" si="9"/>
        <v>0.39079364641652042</v>
      </c>
      <c r="AO60">
        <f t="shared" si="9"/>
        <v>0.35574781686402285</v>
      </c>
      <c r="AP60">
        <f t="shared" si="9"/>
        <v>0.32384484846161066</v>
      </c>
      <c r="AQ60">
        <f t="shared" si="9"/>
        <v>0.29480289396781606</v>
      </c>
      <c r="AR60">
        <f t="shared" si="9"/>
        <v>0.26836538131038828</v>
      </c>
      <c r="AS60">
        <f t="shared" si="9"/>
        <v>0.24429874794150636</v>
      </c>
      <c r="AT60">
        <f t="shared" si="10"/>
        <v>0.22239037683629395</v>
      </c>
      <c r="AU60">
        <f t="shared" si="10"/>
        <v>0.20244671779222256</v>
      </c>
      <c r="AV60">
        <f t="shared" si="10"/>
        <v>0.18429157798360446</v>
      </c>
      <c r="AW60">
        <f t="shared" si="10"/>
        <v>0.16776456678350124</v>
      </c>
      <c r="AX60">
        <f t="shared" si="10"/>
        <v>0.15271967399342545</v>
      </c>
      <c r="AY60">
        <f t="shared" si="10"/>
        <v>0.13902398624351153</v>
      </c>
      <c r="AZ60">
        <f t="shared" si="10"/>
        <v>0.1265565094175552</v>
      </c>
      <c r="BA60">
        <f t="shared" si="10"/>
        <v>0.11520709784287823</v>
      </c>
      <c r="BB60">
        <f t="shared" si="10"/>
        <v>0.10487548569775433</v>
      </c>
      <c r="BC60">
        <f t="shared" si="10"/>
        <v>9.5470398684514637E-2</v>
      </c>
      <c r="BD60">
        <f t="shared" si="10"/>
        <v>8.6908746242805021E-2</v>
      </c>
      <c r="BE60">
        <f t="shared" si="10"/>
        <v>7.9114890872676327E-2</v>
      </c>
      <c r="BF60">
        <f t="shared" si="10"/>
        <v>7.2019978007672861E-2</v>
      </c>
      <c r="BG60">
        <f t="shared" si="10"/>
        <v>6.5561326644972759E-2</v>
      </c>
      <c r="BH60">
        <f t="shared" si="10"/>
        <v>5.9681878144851465E-2</v>
      </c>
      <c r="BI60">
        <f t="shared" si="11"/>
        <v>5.4329690707230698E-2</v>
      </c>
      <c r="BJ60">
        <f t="shared" si="11"/>
        <v>4.9457479681507419E-2</v>
      </c>
      <c r="BK60">
        <f t="shared" si="11"/>
        <v>4.5022201757559027E-2</v>
      </c>
      <c r="BL60">
        <f t="shared" si="11"/>
        <v>4.0984673614158564E-2</v>
      </c>
      <c r="BM60">
        <f t="shared" si="11"/>
        <v>3.7309225142628848E-2</v>
      </c>
      <c r="BN60">
        <f t="shared" si="11"/>
        <v>3.3963385773127047E-2</v>
      </c>
      <c r="BO60">
        <f t="shared" si="11"/>
        <v>3.0917596794556176E-2</v>
      </c>
      <c r="BP60">
        <f t="shared" si="11"/>
        <v>2.8144949756989765E-2</v>
      </c>
      <c r="BQ60">
        <f t="shared" si="11"/>
        <v>2.5620949845718725E-2</v>
      </c>
      <c r="BR60">
        <f t="shared" si="11"/>
        <v>2.3323298864103344E-2</v>
      </c>
      <c r="BS60">
        <f t="shared" si="11"/>
        <v>2.1231697892283349E-2</v>
      </c>
      <c r="BT60">
        <f t="shared" si="11"/>
        <v>1.9327668783723724E-2</v>
      </c>
      <c r="BU60">
        <f t="shared" si="11"/>
        <v>1.75943904540493E-2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2.8128111403667111</v>
      </c>
      <c r="S61">
        <f>$Z$52+(-$Z$38*$Z$49*$Z$49/(2*$Z$39)+ $Z$53-$Z$52)/$Z$49*$Z$45+$Z$38/(2*$Z$39)*$Z$45*$Z$45+SUMPRODUCT($Z$58:$Z$82,$AB$58:$AB$82,AI$58:AI$82)</f>
        <v>2.8429890698061513</v>
      </c>
      <c r="W61">
        <f>$Z$52+(-$Z$38*$Z$49*$Z$49/(2*$Z$39)+ $Z$53-$Z$52)/$Z$49*$Z$44+$Z$38/(2*$Z$39)*$Z$44*$Z$44+SUMPRODUCT($Z$58:$Z$82,$AA$58:$AA$82,AI$58:AI$82)</f>
        <v>1.8240060434555061</v>
      </c>
      <c r="Y61">
        <v>4</v>
      </c>
      <c r="Z61" s="3">
        <f t="shared" si="12"/>
        <v>1.3725287349191559</v>
      </c>
      <c r="AA61">
        <f t="shared" si="6"/>
        <v>0.98894787060146849</v>
      </c>
      <c r="AB61">
        <f t="shared" si="7"/>
        <v>6.6090584325699392E-2</v>
      </c>
      <c r="AC61">
        <f t="shared" si="8"/>
        <v>-0.35579384692251709</v>
      </c>
      <c r="AD61">
        <f t="shared" si="9"/>
        <v>1</v>
      </c>
      <c r="AE61">
        <f t="shared" si="9"/>
        <v>0.84616943249290211</v>
      </c>
      <c r="AF61">
        <f t="shared" si="9"/>
        <v>0.71600270776777153</v>
      </c>
      <c r="AG61">
        <f t="shared" si="9"/>
        <v>0.60585960428803487</v>
      </c>
      <c r="AH61">
        <f t="shared" si="9"/>
        <v>0.51265987753078079</v>
      </c>
      <c r="AI61">
        <f t="shared" si="9"/>
        <v>0.43379711719734348</v>
      </c>
      <c r="AJ61">
        <f t="shared" si="9"/>
        <v>0.36706586010805453</v>
      </c>
      <c r="AK61">
        <f t="shared" si="9"/>
        <v>0.31059991053515096</v>
      </c>
      <c r="AL61">
        <f t="shared" si="9"/>
        <v>0.26282014976647283</v>
      </c>
      <c r="AM61">
        <f t="shared" si="9"/>
        <v>0.22239037675271311</v>
      </c>
      <c r="AN61">
        <f t="shared" si="9"/>
        <v>0.18817993888872558</v>
      </c>
      <c r="AO61">
        <f t="shared" si="9"/>
        <v>0.15923211193643727</v>
      </c>
      <c r="AP61">
        <f t="shared" si="9"/>
        <v>0.13473734565686574</v>
      </c>
      <c r="AQ61">
        <f t="shared" si="9"/>
        <v>0.11401062331006986</v>
      </c>
      <c r="AR61">
        <f t="shared" si="9"/>
        <v>9.6472304327757955E-2</v>
      </c>
      <c r="AS61">
        <f t="shared" si="9"/>
        <v>8.1631914922488849E-2</v>
      </c>
      <c r="AT61">
        <f t="shared" si="10"/>
        <v>6.9074431123271149E-2</v>
      </c>
      <c r="AU61">
        <f t="shared" si="10"/>
        <v>5.8448672124770326E-2</v>
      </c>
      <c r="AV61">
        <f t="shared" si="10"/>
        <v>4.9457479523512676E-2</v>
      </c>
      <c r="AW61">
        <f t="shared" si="10"/>
        <v>4.1849407632592366E-2</v>
      </c>
      <c r="AX61">
        <f t="shared" si="10"/>
        <v>3.541168936467444E-2</v>
      </c>
      <c r="AY61">
        <f t="shared" si="10"/>
        <v>2.9964288973198975E-2</v>
      </c>
      <c r="AZ61">
        <f t="shared" si="10"/>
        <v>2.5354865547971086E-2</v>
      </c>
      <c r="BA61">
        <f t="shared" si="10"/>
        <v>2.1454512105652468E-2</v>
      </c>
      <c r="BB61">
        <f t="shared" si="10"/>
        <v>1.8154152260074666E-2</v>
      </c>
      <c r="BC61">
        <f t="shared" si="10"/>
        <v>1.5361488807670081E-2</v>
      </c>
      <c r="BD61">
        <f t="shared" si="10"/>
        <v>1.2998422214523462E-2</v>
      </c>
      <c r="BE61">
        <f t="shared" si="10"/>
        <v>1.099886750447357E-2</v>
      </c>
      <c r="BF61">
        <f t="shared" si="10"/>
        <v>9.3069055302900799E-3</v>
      </c>
      <c r="BG61">
        <f t="shared" si="10"/>
        <v>7.8752189392599873E-3</v>
      </c>
      <c r="BH61">
        <f t="shared" si="10"/>
        <v>6.663769513876882E-3</v>
      </c>
      <c r="BI61">
        <f t="shared" si="11"/>
        <v>5.6386781017276708E-3</v>
      </c>
      <c r="BJ61">
        <f t="shared" si="11"/>
        <v>4.7712770302216923E-3</v>
      </c>
      <c r="BK61">
        <f t="shared" si="11"/>
        <v>4.0373087607441177E-3</v>
      </c>
      <c r="BL61">
        <f t="shared" si="11"/>
        <v>3.4162472834203339E-3</v>
      </c>
      <c r="BM61">
        <f t="shared" si="11"/>
        <v>2.8907240134787046E-3</v>
      </c>
      <c r="BN61">
        <f t="shared" si="11"/>
        <v>2.4460422881730473E-3</v>
      </c>
      <c r="BO61">
        <f t="shared" si="11"/>
        <v>2.0697662272831175E-3</v>
      </c>
      <c r="BP61">
        <f t="shared" si="11"/>
        <v>1.7513729069121278E-3</v>
      </c>
      <c r="BQ61">
        <f t="shared" si="11"/>
        <v>1.4819582127843216E-3</v>
      </c>
      <c r="BR61">
        <f t="shared" si="11"/>
        <v>1.2539877474304882E-3</v>
      </c>
      <c r="BS61">
        <f t="shared" si="11"/>
        <v>1.0610860963425669E-3</v>
      </c>
      <c r="BT61">
        <f t="shared" si="11"/>
        <v>8.9785861636891323E-4</v>
      </c>
      <c r="BU61">
        <f t="shared" si="11"/>
        <v>7.597405204402797E-4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2.9569169426143675</v>
      </c>
      <c r="S62">
        <f>$Z$52+(-$Z$38*$Z$49*$Z$49/(2*$Z$39)+ $Z$53-$Z$52)/$Z$49*$Z$45+$Z$38/(2*$Z$39)*$Z$45*$Z$45+SUMPRODUCT($Z$58:$Z$82,$AB$58:$AB$82,AJ$58:AJ$82)</f>
        <v>2.8430600792510581</v>
      </c>
      <c r="W62">
        <f>$Z$52+(-$Z$38*$Z$49*$Z$49/(2*$Z$39)+ $Z$53-$Z$52)/$Z$49*$Z$44+$Z$38/(2*$Z$39)*$Z$44*$Z$44+SUMPRODUCT($Z$58:$Z$82,$AA$58:$AA$82,AJ$58:AJ$82)</f>
        <v>1.7958863803149445</v>
      </c>
      <c r="Y62">
        <v>5</v>
      </c>
      <c r="Z62" s="3">
        <f t="shared" si="12"/>
        <v>-0.92412099240556278</v>
      </c>
      <c r="AA62">
        <f t="shared" si="6"/>
        <v>0.83716647826252866</v>
      </c>
      <c r="AB62">
        <f t="shared" si="7"/>
        <v>0.99658449300666996</v>
      </c>
      <c r="AC62">
        <f t="shared" si="8"/>
        <v>-0.32469946920468484</v>
      </c>
      <c r="AD62">
        <f t="shared" si="9"/>
        <v>1</v>
      </c>
      <c r="AE62">
        <f t="shared" si="9"/>
        <v>0.77028613754707642</v>
      </c>
      <c r="AF62">
        <f t="shared" si="9"/>
        <v>0.59334073276804522</v>
      </c>
      <c r="AG62">
        <f t="shared" si="9"/>
        <v>0.45704214057753945</v>
      </c>
      <c r="AH62">
        <f t="shared" si="9"/>
        <v>0.35205322516172083</v>
      </c>
      <c r="AI62">
        <f t="shared" si="9"/>
        <v>0.27118171859615314</v>
      </c>
      <c r="AJ62">
        <f t="shared" si="9"/>
        <v>0.20888751826369958</v>
      </c>
      <c r="AK62">
        <f t="shared" si="9"/>
        <v>0.16090315962513912</v>
      </c>
      <c r="AL62">
        <f t="shared" si="9"/>
        <v>0.12394147315268177</v>
      </c>
      <c r="AM62">
        <f t="shared" si="9"/>
        <v>9.5470398487171135E-2</v>
      </c>
      <c r="AN62">
        <f t="shared" si="9"/>
        <v>7.3539524500763107E-2</v>
      </c>
      <c r="AO62">
        <f t="shared" si="9"/>
        <v>5.66464761960353E-2</v>
      </c>
      <c r="AP62">
        <f t="shared" si="9"/>
        <v>4.3633995286367376E-2</v>
      </c>
      <c r="AQ62">
        <f t="shared" si="9"/>
        <v>3.3610661694883172E-2</v>
      </c>
      <c r="AR62">
        <f t="shared" si="9"/>
        <v>2.5889826736810617E-2</v>
      </c>
      <c r="AS62">
        <f t="shared" si="9"/>
        <v>1.9942574607631609E-2</v>
      </c>
      <c r="AT62">
        <f t="shared" si="10"/>
        <v>1.5361488767256921E-2</v>
      </c>
      <c r="AU62">
        <f t="shared" si="10"/>
        <v>1.183274183097353E-2</v>
      </c>
      <c r="AV62">
        <f t="shared" si="10"/>
        <v>9.1145969444799638E-3</v>
      </c>
      <c r="AW62">
        <f t="shared" si="10"/>
        <v>7.0208477416280196E-3</v>
      </c>
      <c r="AX62">
        <f t="shared" si="10"/>
        <v>5.4080616553295394E-3</v>
      </c>
      <c r="AY62">
        <f t="shared" si="10"/>
        <v>4.1657548980066263E-3</v>
      </c>
      <c r="AZ62">
        <f t="shared" si="10"/>
        <v>3.2088232805026532E-3</v>
      </c>
      <c r="BA62">
        <f t="shared" si="10"/>
        <v>2.4717120753271239E-3</v>
      </c>
      <c r="BB62">
        <f t="shared" si="10"/>
        <v>1.9039255357063175E-3</v>
      </c>
      <c r="BC62">
        <f t="shared" si="10"/>
        <v>1.4665674608559747E-3</v>
      </c>
      <c r="BD62">
        <f t="shared" si="10"/>
        <v>1.1296765777988609E-3</v>
      </c>
      <c r="BE62">
        <f t="shared" si="10"/>
        <v>8.7017420233945382E-4</v>
      </c>
      <c r="BF62">
        <f t="shared" si="10"/>
        <v>6.7028313161098137E-4</v>
      </c>
      <c r="BG62">
        <f t="shared" si="10"/>
        <v>5.1630980127750057E-4</v>
      </c>
      <c r="BH62">
        <f t="shared" si="10"/>
        <v>3.9770628011257685E-4</v>
      </c>
      <c r="BI62">
        <f t="shared" si="11"/>
        <v>3.0634763726449947E-4</v>
      </c>
      <c r="BJ62">
        <f t="shared" si="11"/>
        <v>2.3597533677703305E-4</v>
      </c>
      <c r="BK62">
        <f t="shared" si="11"/>
        <v>1.817685295837826E-4</v>
      </c>
      <c r="BL62">
        <f t="shared" si="11"/>
        <v>1.4001377989623841E-4</v>
      </c>
      <c r="BM62">
        <f t="shared" si="11"/>
        <v>1.0785067304408094E-4</v>
      </c>
      <c r="BN62">
        <f t="shared" si="11"/>
        <v>8.3075877850603786E-5</v>
      </c>
      <c r="BO62">
        <f t="shared" si="11"/>
        <v>6.3992197674129256E-5</v>
      </c>
      <c r="BP62">
        <f t="shared" si="11"/>
        <v>4.9292302470795076E-5</v>
      </c>
      <c r="BQ62">
        <f t="shared" si="11"/>
        <v>3.7969177043198151E-5</v>
      </c>
      <c r="BR62">
        <f t="shared" si="11"/>
        <v>2.924713100524507E-5</v>
      </c>
      <c r="BS62">
        <f t="shared" si="11"/>
        <v>2.2528659435247715E-5</v>
      </c>
      <c r="BT62">
        <f t="shared" si="11"/>
        <v>1.735351395179085E-5</v>
      </c>
      <c r="BU62">
        <f t="shared" si="11"/>
        <v>1.3367171360388928E-5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3.1120508835611318</v>
      </c>
      <c r="S63">
        <f>$Z$52+(-$Z$38*$Z$49*$Z$49/(2*$Z$39)+ $Z$53-$Z$52)/$Z$49*$Z$45+$Z$38/(2*$Z$39)*$Z$45*$Z$45+SUMPRODUCT($Z$58:$Z$82,$AB$58:$AB$82,AK$58:AK$82)</f>
        <v>2.8433315040060547</v>
      </c>
      <c r="W63">
        <f>$Z$52+(-$Z$38*$Z$49*$Z$49/(2*$Z$39)+ $Z$53-$Z$52)/$Z$49*$Z$44+$Z$38/(2*$Z$39)*$Z$44*$Z$44+SUMPRODUCT($Z$58:$Z$82,$AA$58:$AA$82,AK$58:AK$82)</f>
        <v>1.7711078045035926</v>
      </c>
      <c r="Y63">
        <v>6</v>
      </c>
      <c r="Z63" s="3">
        <f t="shared" si="12"/>
        <v>0.915019156612771</v>
      </c>
      <c r="AA63">
        <f t="shared" si="6"/>
        <v>0.53303172872799409</v>
      </c>
      <c r="AB63">
        <f t="shared" si="7"/>
        <v>-9.9045530250462616E-2</v>
      </c>
      <c r="AC63">
        <f t="shared" si="8"/>
        <v>0.85479271258553902</v>
      </c>
      <c r="AD63">
        <f t="shared" si="9"/>
        <v>1</v>
      </c>
      <c r="AE63">
        <f t="shared" si="9"/>
        <v>0.6867188968528557</v>
      </c>
      <c r="AF63">
        <f t="shared" si="9"/>
        <v>0.47158284223139141</v>
      </c>
      <c r="AG63">
        <f t="shared" si="9"/>
        <v>0.32384484846161055</v>
      </c>
      <c r="AH63">
        <f t="shared" si="9"/>
        <v>0.22239037708703741</v>
      </c>
      <c r="AI63">
        <f t="shared" si="9"/>
        <v>0.15271967407952056</v>
      </c>
      <c r="AJ63">
        <f t="shared" si="9"/>
        <v>0.10487548587512373</v>
      </c>
      <c r="AK63">
        <f t="shared" si="9"/>
        <v>7.2019977967071921E-2</v>
      </c>
      <c r="AL63">
        <f t="shared" si="9"/>
        <v>4.9457479709388873E-2</v>
      </c>
      <c r="AM63">
        <f t="shared" si="9"/>
        <v>3.3963385830567211E-2</v>
      </c>
      <c r="AN63">
        <f t="shared" si="9"/>
        <v>2.3323298850954931E-2</v>
      </c>
      <c r="AO63">
        <f t="shared" si="9"/>
        <v>1.6016550021780221E-2</v>
      </c>
      <c r="AP63">
        <f t="shared" si="9"/>
        <v>1.0998867537543247E-2</v>
      </c>
      <c r="AQ63">
        <f t="shared" si="9"/>
        <v>7.5531301820123565E-3</v>
      </c>
      <c r="AR63">
        <f t="shared" si="9"/>
        <v>5.1868772146812193E-3</v>
      </c>
      <c r="AS63">
        <f t="shared" si="9"/>
        <v>3.5619265909450225E-3</v>
      </c>
      <c r="AT63">
        <f t="shared" si="10"/>
        <v>2.4460422992046075E-3</v>
      </c>
      <c r="AU63">
        <f t="shared" si="10"/>
        <v>1.6797434655774198E-3</v>
      </c>
      <c r="AV63">
        <f t="shared" si="10"/>
        <v>1.1535115692725291E-3</v>
      </c>
      <c r="AW63">
        <f t="shared" si="10"/>
        <v>7.9213820307537678E-4</v>
      </c>
      <c r="AX63">
        <f t="shared" si="10"/>
        <v>5.439762680643003E-4</v>
      </c>
      <c r="AY63">
        <f t="shared" si="10"/>
        <v>3.7355877934977668E-4</v>
      </c>
      <c r="AZ63">
        <f t="shared" si="10"/>
        <v>2.5652987633559781E-4</v>
      </c>
      <c r="BA63">
        <f t="shared" si="10"/>
        <v>1.7616391209799559E-4</v>
      </c>
      <c r="BB63">
        <f t="shared" si="10"/>
        <v>1.2097508629003271E-4</v>
      </c>
      <c r="BC63">
        <f t="shared" si="10"/>
        <v>8.3075878927777429E-5</v>
      </c>
      <c r="BD63">
        <f t="shared" si="10"/>
        <v>5.7049775417779894E-5</v>
      </c>
      <c r="BE63">
        <f t="shared" si="10"/>
        <v>3.917715848722586E-5</v>
      </c>
      <c r="BF63">
        <f t="shared" si="10"/>
        <v>2.6903695422181154E-5</v>
      </c>
      <c r="BG63">
        <f t="shared" si="10"/>
        <v>1.8475275874939855E-5</v>
      </c>
      <c r="BH63">
        <f t="shared" si="10"/>
        <v>1.2687320953452165E-5</v>
      </c>
      <c r="BI63">
        <f t="shared" si="11"/>
        <v>8.7126231670535859E-6</v>
      </c>
      <c r="BJ63">
        <f t="shared" si="11"/>
        <v>5.9831229160063401E-6</v>
      </c>
      <c r="BK63">
        <f t="shared" si="11"/>
        <v>4.1087235315545356E-6</v>
      </c>
      <c r="BL63">
        <f t="shared" si="11"/>
        <v>2.8215381292375878E-6</v>
      </c>
      <c r="BM63">
        <f t="shared" si="11"/>
        <v>1.937603534061264E-6</v>
      </c>
      <c r="BN63">
        <f t="shared" si="11"/>
        <v>1.3305889494469302E-6</v>
      </c>
      <c r="BO63">
        <f t="shared" si="11"/>
        <v>9.1374058789160169E-7</v>
      </c>
      <c r="BP63">
        <f t="shared" si="11"/>
        <v>6.2748292286675147E-7</v>
      </c>
      <c r="BQ63">
        <f t="shared" si="11"/>
        <v>4.3090437669833501E-7</v>
      </c>
      <c r="BR63">
        <f t="shared" si="11"/>
        <v>2.9591018221897885E-7</v>
      </c>
      <c r="BS63">
        <f t="shared" si="11"/>
        <v>2.0320711206803134E-7</v>
      </c>
      <c r="BT63">
        <f t="shared" si="11"/>
        <v>1.3954616257331687E-7</v>
      </c>
      <c r="BU63">
        <f t="shared" si="11"/>
        <v>9.5828988118952834E-8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3.2707995055292907</v>
      </c>
      <c r="S64">
        <f>$Z$52+(-$Z$38*$Z$49*$Z$49/(2*$Z$39)+ $Z$53-$Z$52)/$Z$49*$Z$45+$Z$38/(2*$Z$39)*$Z$45*$Z$45+SUMPRODUCT($Z$58:$Z$82,$AB$58:$AB$82,AL$58:AL$82)</f>
        <v>2.8440365346963965</v>
      </c>
      <c r="W64">
        <f>$Z$52+(-$Z$38*$Z$49*$Z$49/(2*$Z$39)+ $Z$53-$Z$52)/$Z$49*$Z$44+$Z$38/(2*$Z$39)*$Z$44*$Z$44+SUMPRODUCT($Z$58:$Z$82,$AA$58:$AA$82,AL$58:AL$82)</f>
        <v>1.7492146730913205</v>
      </c>
      <c r="Y64">
        <v>7</v>
      </c>
      <c r="Z64" s="3">
        <f t="shared" si="12"/>
        <v>-0.66008715603979418</v>
      </c>
      <c r="AA64">
        <f t="shared" si="6"/>
        <v>0.13189217134206896</v>
      </c>
      <c r="AB64">
        <f t="shared" si="7"/>
        <v>-0.99330926635363803</v>
      </c>
      <c r="AC64">
        <f t="shared" si="8"/>
        <v>-0.98894787060146816</v>
      </c>
      <c r="AD64">
        <f t="shared" si="9"/>
        <v>1</v>
      </c>
      <c r="AE64">
        <f t="shared" si="9"/>
        <v>0.59956749648918506</v>
      </c>
      <c r="AF64">
        <f t="shared" si="9"/>
        <v>0.35948118174295923</v>
      </c>
      <c r="AG64">
        <f t="shared" si="9"/>
        <v>0.21553323151106726</v>
      </c>
      <c r="AH64">
        <f t="shared" si="9"/>
        <v>0.1292267200273145</v>
      </c>
      <c r="AI64">
        <f t="shared" si="9"/>
        <v>7.7480140768477299E-2</v>
      </c>
      <c r="AJ64">
        <f t="shared" si="9"/>
        <v>4.6454573885603444E-2</v>
      </c>
      <c r="AK64">
        <f t="shared" si="9"/>
        <v>2.7852652565062985E-2</v>
      </c>
      <c r="AL64">
        <f t="shared" si="9"/>
        <v>1.6699545117762303E-2</v>
      </c>
      <c r="AM64">
        <f t="shared" si="9"/>
        <v>1.0012504428033749E-2</v>
      </c>
      <c r="AN64">
        <f t="shared" si="9"/>
        <v>6.0031722135030427E-3</v>
      </c>
      <c r="AO64">
        <f t="shared" si="9"/>
        <v>3.5993069239961752E-3</v>
      </c>
      <c r="AP64">
        <f t="shared" si="9"/>
        <v>2.1580274348929839E-3</v>
      </c>
      <c r="AQ64">
        <f t="shared" si="9"/>
        <v>1.2938831064937572E-3</v>
      </c>
      <c r="AR64">
        <f t="shared" si="9"/>
        <v>7.7577025252905491E-4</v>
      </c>
      <c r="AS64">
        <f t="shared" si="9"/>
        <v>4.6512662673202409E-4</v>
      </c>
      <c r="AT64">
        <f t="shared" si="10"/>
        <v>2.7887480714017786E-4</v>
      </c>
      <c r="AU64">
        <f t="shared" si="10"/>
        <v>1.6720426943774388E-4</v>
      </c>
      <c r="AV64">
        <f t="shared" si="10"/>
        <v>1.0025024399830672E-4</v>
      </c>
      <c r="AW64">
        <f t="shared" si="10"/>
        <v>6.0106788923402013E-5</v>
      </c>
      <c r="AX64">
        <f t="shared" si="10"/>
        <v>3.6038076514364143E-5</v>
      </c>
      <c r="AY64">
        <f t="shared" si="10"/>
        <v>2.160725904872804E-5</v>
      </c>
      <c r="AZ64">
        <f t="shared" si="10"/>
        <v>1.2955010452414445E-5</v>
      </c>
      <c r="BA64">
        <f t="shared" si="10"/>
        <v>7.7674030885839942E-6</v>
      </c>
      <c r="BB64">
        <f t="shared" si="10"/>
        <v>4.6570823668690986E-6</v>
      </c>
      <c r="BC64">
        <f t="shared" si="10"/>
        <v>2.7922352670685409E-6</v>
      </c>
      <c r="BD64">
        <f t="shared" si="10"/>
        <v>1.6741334881315543E-6</v>
      </c>
      <c r="BE64">
        <f t="shared" si="10"/>
        <v>1.0037560119445072E-6</v>
      </c>
      <c r="BF64">
        <f t="shared" si="10"/>
        <v>6.0181949025045099E-7</v>
      </c>
      <c r="BG64">
        <f t="shared" si="10"/>
        <v>3.6083140067788913E-7</v>
      </c>
      <c r="BH64">
        <f t="shared" si="10"/>
        <v>2.1634277690306124E-7</v>
      </c>
      <c r="BI64">
        <f t="shared" si="11"/>
        <v>1.2971209952002281E-7</v>
      </c>
      <c r="BJ64">
        <f t="shared" si="11"/>
        <v>7.7771157818770068E-8</v>
      </c>
      <c r="BK64">
        <f t="shared" si="11"/>
        <v>4.6629057819994618E-8</v>
      </c>
      <c r="BL64">
        <f t="shared" si="11"/>
        <v>2.7957267975635643E-8</v>
      </c>
      <c r="BM64">
        <f t="shared" si="11"/>
        <v>1.6762268963036701E-8</v>
      </c>
      <c r="BN64">
        <f t="shared" si="11"/>
        <v>1.0050111514259831E-8</v>
      </c>
      <c r="BO64">
        <f t="shared" si="11"/>
        <v>6.025720311009639E-9</v>
      </c>
      <c r="BP64">
        <f t="shared" si="11"/>
        <v>3.6128259970609754E-9</v>
      </c>
      <c r="BQ64">
        <f t="shared" si="11"/>
        <v>2.1661330117150124E-9</v>
      </c>
      <c r="BR64">
        <f t="shared" si="11"/>
        <v>1.2987429708137793E-9</v>
      </c>
      <c r="BS64">
        <f t="shared" si="11"/>
        <v>7.7868406203374475E-10</v>
      </c>
      <c r="BT64">
        <f t="shared" si="11"/>
        <v>4.6687364789773669E-10</v>
      </c>
      <c r="BU64">
        <f t="shared" si="11"/>
        <v>2.7992226940177727E-10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3.4285819254963084</v>
      </c>
      <c r="S65">
        <f>$Z$52+(-$Z$38*$Z$49*$Z$49/(2*$Z$39)+ $Z$53-$Z$52)/$Z$49*$Z$45+$Z$38/(2*$Z$39)*$Z$45*$Z$45+SUMPRODUCT($Z$58:$Z$82,$AB$58:$AB$82,AM$58:AM$82)</f>
        <v>2.8454702002753058</v>
      </c>
      <c r="W65">
        <f>$Z$52+(-$Z$38*$Z$49*$Z$49/(2*$Z$39)+ $Z$53-$Z$52)/$Z$49*$Z$44+$Z$38/(2*$Z$39)*$Z$44*$Z$44+SUMPRODUCT($Z$58:$Z$82,$AA$58:$AA$82,AM$58:AM$82)</f>
        <v>1.7297650838755316</v>
      </c>
      <c r="Y65">
        <v>8</v>
      </c>
      <c r="Z65" s="3">
        <f t="shared" si="12"/>
        <v>0.68626436745957797</v>
      </c>
      <c r="AA65">
        <f t="shared" si="6"/>
        <v>-0.29325003738446503</v>
      </c>
      <c r="AB65">
        <f t="shared" si="7"/>
        <v>0.13189217134206879</v>
      </c>
      <c r="AC65">
        <f t="shared" si="8"/>
        <v>0.66502457211384924</v>
      </c>
      <c r="AD65">
        <f t="shared" si="9"/>
        <v>1</v>
      </c>
      <c r="AE65">
        <f t="shared" si="9"/>
        <v>0.51265987855837147</v>
      </c>
      <c r="AF65">
        <f t="shared" si="9"/>
        <v>0.26282015002987513</v>
      </c>
      <c r="AG65">
        <f t="shared" si="9"/>
        <v>0.13473734565686563</v>
      </c>
      <c r="AH65">
        <f t="shared" si="9"/>
        <v>6.9074431261726077E-2</v>
      </c>
      <c r="AI65">
        <f t="shared" si="9"/>
        <v>3.5411689400164557E-2</v>
      </c>
      <c r="AJ65">
        <f t="shared" si="9"/>
        <v>1.8154152314657751E-2</v>
      </c>
      <c r="AK65">
        <f t="shared" si="9"/>
        <v>9.3069055209625585E-3</v>
      </c>
      <c r="AL65">
        <f t="shared" si="9"/>
        <v>4.7712770350035391E-3</v>
      </c>
      <c r="AM65">
        <f t="shared" si="9"/>
        <v>2.4460422955274296E-3</v>
      </c>
      <c r="AN65">
        <f t="shared" si="9"/>
        <v>1.2539877461737227E-3</v>
      </c>
      <c r="AO65">
        <f t="shared" si="9"/>
        <v>6.4286920308993648E-4</v>
      </c>
      <c r="AP65">
        <f t="shared" si="9"/>
        <v>3.2957324626379218E-4</v>
      </c>
      <c r="AQ65">
        <f t="shared" si="9"/>
        <v>1.6895898040568267E-4</v>
      </c>
      <c r="AR65">
        <f t="shared" si="9"/>
        <v>8.6618490028882479E-5</v>
      </c>
      <c r="AS65">
        <f t="shared" si="9"/>
        <v>4.4405824401099848E-5</v>
      </c>
      <c r="AT65">
        <f t="shared" si="10"/>
        <v>2.2765084544752082E-5</v>
      </c>
      <c r="AU65">
        <f t="shared" si="10"/>
        <v>1.1670745431297323E-5</v>
      </c>
      <c r="AV65">
        <f t="shared" si="10"/>
        <v>5.9831228395526304E-6</v>
      </c>
      <c r="AW65">
        <f t="shared" si="10"/>
        <v>3.0673071021032071E-6</v>
      </c>
      <c r="AX65">
        <f t="shared" si="10"/>
        <v>1.572485261249992E-6</v>
      </c>
      <c r="AY65">
        <f t="shared" si="10"/>
        <v>8.0615009014028974E-7</v>
      </c>
      <c r="AZ65">
        <f t="shared" si="10"/>
        <v>4.1328081725183921E-7</v>
      </c>
      <c r="BA65">
        <f t="shared" si="10"/>
        <v>2.1187249018536674E-7</v>
      </c>
      <c r="BB65">
        <f t="shared" si="10"/>
        <v>1.0861852334654575E-7</v>
      </c>
      <c r="BC65">
        <f t="shared" si="10"/>
        <v>5.568436032741285E-8</v>
      </c>
      <c r="BD65">
        <f t="shared" si="10"/>
        <v>2.8547136945286666E-8</v>
      </c>
      <c r="BE65">
        <f t="shared" si="10"/>
        <v>1.4634971524881857E-8</v>
      </c>
      <c r="BF65">
        <f t="shared" si="10"/>
        <v>7.5027629051161038E-9</v>
      </c>
      <c r="BG65">
        <f t="shared" si="10"/>
        <v>3.8463654581109667E-9</v>
      </c>
      <c r="BH65">
        <f t="shared" si="10"/>
        <v>1.9718772170263916E-9</v>
      </c>
      <c r="BI65">
        <f t="shared" si="11"/>
        <v>1.0109023589281374E-9</v>
      </c>
      <c r="BJ65">
        <f t="shared" si="11"/>
        <v>5.182490722521254E-10</v>
      </c>
      <c r="BK65">
        <f t="shared" si="11"/>
        <v>2.6568550218338304E-10</v>
      </c>
      <c r="BL65">
        <f t="shared" si="11"/>
        <v>1.3620630056024121E-10</v>
      </c>
      <c r="BM65">
        <f t="shared" si="11"/>
        <v>6.982750438438451E-11</v>
      </c>
      <c r="BN65">
        <f t="shared" si="11"/>
        <v>3.5797759343700395E-11</v>
      </c>
      <c r="BO65">
        <f t="shared" si="11"/>
        <v>1.8352075399228143E-11</v>
      </c>
      <c r="BP65">
        <f t="shared" si="11"/>
        <v>9.4083725945951119E-12</v>
      </c>
      <c r="BQ65">
        <f t="shared" si="11"/>
        <v>4.823295074433449E-12</v>
      </c>
      <c r="BR65">
        <f t="shared" si="11"/>
        <v>2.4727099265866615E-12</v>
      </c>
      <c r="BS65">
        <f t="shared" si="11"/>
        <v>1.2676591503465428E-12</v>
      </c>
      <c r="BT65">
        <f t="shared" si="11"/>
        <v>6.4987797564899902E-13</v>
      </c>
      <c r="BU65">
        <f t="shared" si="11"/>
        <v>3.3316637208766964E-13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3.5826967502828966</v>
      </c>
      <c r="S66">
        <f>$Z$52+(-$Z$38*$Z$49*$Z$49/(2*$Z$39)+ $Z$53-$Z$52)/$Z$49*$Z$45+$Z$38/(2*$Z$39)*$Z$45*$Z$45+SUMPRODUCT($Z$58:$Z$82,$AB$58:$AB$82,AN$58:AN$82)</f>
        <v>2.8479392987804699</v>
      </c>
      <c r="W66">
        <f>$Z$52+(-$Z$38*$Z$49*$Z$49/(2*$Z$39)+ $Z$53-$Z$52)/$Z$49*$Z$44+$Z$38/(2*$Z$39)*$Z$44*$Z$44+SUMPRODUCT($Z$58:$Z$82,$AA$58:$AA$82,AN$58:AN$82)</f>
        <v>1.7123777940806286</v>
      </c>
      <c r="Y66">
        <v>9</v>
      </c>
      <c r="Z66" s="3">
        <f t="shared" si="12"/>
        <v>-0.51340135594365099</v>
      </c>
      <c r="AA66">
        <f t="shared" si="6"/>
        <v>-0.66502457211384802</v>
      </c>
      <c r="AB66">
        <f t="shared" si="7"/>
        <v>0.9889478706014686</v>
      </c>
      <c r="AC66">
        <f t="shared" si="8"/>
        <v>-3.306336931730567E-2</v>
      </c>
      <c r="AD66">
        <f t="shared" si="9"/>
        <v>1</v>
      </c>
      <c r="AE66">
        <f t="shared" si="9"/>
        <v>0.42929195140604309</v>
      </c>
      <c r="AF66">
        <f t="shared" si="9"/>
        <v>0.18429157860696585</v>
      </c>
      <c r="AG66">
        <f t="shared" si="9"/>
        <v>7.9114891006478283E-2</v>
      </c>
      <c r="AH66">
        <f t="shared" si="9"/>
        <v>3.3963385945447476E-2</v>
      </c>
      <c r="AI66">
        <f t="shared" si="9"/>
        <v>1.4580208154901929E-2</v>
      </c>
      <c r="AJ66">
        <f t="shared" si="9"/>
        <v>6.2591659789669662E-3</v>
      </c>
      <c r="AK66">
        <f t="shared" si="9"/>
        <v>2.6870095772850203E-3</v>
      </c>
      <c r="AL66">
        <f t="shared" si="9"/>
        <v>1.1535115790268313E-3</v>
      </c>
      <c r="AM66">
        <f t="shared" si="9"/>
        <v>4.9519323421742866E-4</v>
      </c>
      <c r="AN66">
        <f t="shared" si="9"/>
        <v>2.1258246984026755E-4</v>
      </c>
      <c r="AO66">
        <f t="shared" si="9"/>
        <v>9.1259942849418468E-5</v>
      </c>
      <c r="AP66">
        <f t="shared" si="9"/>
        <v>3.917715875225736E-5</v>
      </c>
      <c r="AQ66">
        <f t="shared" si="9"/>
        <v>1.6818438931300734E-5</v>
      </c>
      <c r="AR66">
        <f t="shared" si="9"/>
        <v>7.2200204317891819E-6</v>
      </c>
      <c r="AS66">
        <f t="shared" si="9"/>
        <v>3.0994966446283335E-6</v>
      </c>
      <c r="AT66">
        <f t="shared" si="10"/>
        <v>1.3305889629489691E-6</v>
      </c>
      <c r="AU66">
        <f t="shared" si="10"/>
        <v>5.7121112952554663E-7</v>
      </c>
      <c r="AV66">
        <f t="shared" si="10"/>
        <v>2.4521633548224716E-7</v>
      </c>
      <c r="AW66">
        <f t="shared" si="10"/>
        <v>1.052694023804495E-7</v>
      </c>
      <c r="AX66">
        <f t="shared" si="10"/>
        <v>4.5191306254101072E-8</v>
      </c>
      <c r="AY66">
        <f t="shared" si="10"/>
        <v>1.9400263654685972E-8</v>
      </c>
      <c r="AZ66">
        <f t="shared" si="10"/>
        <v>8.3283772956463711E-9</v>
      </c>
      <c r="BA66">
        <f t="shared" si="10"/>
        <v>3.5753052687335757E-9</v>
      </c>
      <c r="BB66">
        <f t="shared" si="10"/>
        <v>1.5348497445374234E-9</v>
      </c>
      <c r="BC66">
        <f t="shared" si="10"/>
        <v>6.5889866200589127E-10</v>
      </c>
      <c r="BD66">
        <f t="shared" si="10"/>
        <v>2.8285988665074448E-10</v>
      </c>
      <c r="BE66">
        <f t="shared" si="10"/>
        <v>1.2142947025039934E-10</v>
      </c>
      <c r="BF66">
        <f t="shared" si="10"/>
        <v>5.2128695828910488E-11</v>
      </c>
      <c r="BG66">
        <f t="shared" si="10"/>
        <v>2.2378429102478462E-11</v>
      </c>
      <c r="BH66">
        <f t="shared" si="10"/>
        <v>9.6068793038347442E-12</v>
      </c>
      <c r="BI66">
        <f t="shared" si="11"/>
        <v>4.124156088814099E-12</v>
      </c>
      <c r="BJ66">
        <f t="shared" si="11"/>
        <v>1.770466979338786E-12</v>
      </c>
      <c r="BK66">
        <f t="shared" si="11"/>
        <v>7.6004720903527816E-13</v>
      </c>
      <c r="BL66">
        <f t="shared" si="11"/>
        <v>3.2628215946023139E-13</v>
      </c>
      <c r="BM66">
        <f t="shared" si="11"/>
        <v>1.4007030210095694E-13</v>
      </c>
      <c r="BN66">
        <f t="shared" si="11"/>
        <v>6.0131052102604076E-14</v>
      </c>
      <c r="BO66">
        <f t="shared" si="11"/>
        <v>2.5813777483054584E-14</v>
      </c>
      <c r="BP66">
        <f t="shared" si="11"/>
        <v>1.108164668396166E-14</v>
      </c>
      <c r="BQ66">
        <f t="shared" si="11"/>
        <v>4.757261633202373E-15</v>
      </c>
      <c r="BR66">
        <f t="shared" si="11"/>
        <v>2.0422541920373477E-15</v>
      </c>
      <c r="BS66">
        <f t="shared" si="11"/>
        <v>8.7672326957393177E-16</v>
      </c>
      <c r="BT66">
        <f t="shared" si="11"/>
        <v>3.7637023560010813E-16</v>
      </c>
      <c r="BU66">
        <f t="shared" si="11"/>
        <v>1.6157271781055761E-16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3.7316361993783209</v>
      </c>
      <c r="S67">
        <f>$Z$52+(-$Z$38*$Z$49*$Z$49/(2*$Z$39)+ $Z$53-$Z$52)/$Z$49*$Z$45+$Z$38/(2*$Z$39)*$Z$45*$Z$45+SUMPRODUCT($Z$58:$Z$82,$AB$58:$AB$82,AO$58:AO$82)</f>
        <v>2.8517198165805646</v>
      </c>
      <c r="W67">
        <f>$Z$52+(-$Z$38*$Z$49*$Z$49/(2*$Z$39)+ $Z$53-$Z$52)/$Z$49*$Z$44+$Z$38/(2*$Z$39)*$Z$44*$Z$44+SUMPRODUCT($Z$58:$Z$82,$AA$58:$AA$82,AO$58:AO$82)</f>
        <v>1.6967364806721452</v>
      </c>
      <c r="Y67">
        <v>10</v>
      </c>
      <c r="Z67" s="3">
        <f t="shared" si="12"/>
        <v>0.54901149396766258</v>
      </c>
      <c r="AA67">
        <f t="shared" si="6"/>
        <v>-0.91577332665505728</v>
      </c>
      <c r="AB67">
        <f t="shared" si="7"/>
        <v>-0.16459459028073201</v>
      </c>
      <c r="AC67">
        <f t="shared" si="8"/>
        <v>-0.61421271268967004</v>
      </c>
      <c r="AD67">
        <f t="shared" si="9"/>
        <v>1</v>
      </c>
      <c r="AE67">
        <f t="shared" si="9"/>
        <v>0.35205322626432389</v>
      </c>
      <c r="AF67">
        <f t="shared" si="9"/>
        <v>0.12394147334676929</v>
      </c>
      <c r="AG67">
        <f t="shared" si="9"/>
        <v>4.3633995286367314E-2</v>
      </c>
      <c r="AH67">
        <f t="shared" si="9"/>
        <v>1.5361488815367922E-2</v>
      </c>
      <c r="AI67">
        <f t="shared" si="9"/>
        <v>5.4080616637983518E-3</v>
      </c>
      <c r="AJ67">
        <f t="shared" si="9"/>
        <v>1.9039255446507352E-3</v>
      </c>
      <c r="AK67">
        <f t="shared" si="9"/>
        <v>6.7028313056134432E-4</v>
      </c>
      <c r="AL67">
        <f t="shared" si="9"/>
        <v>2.3597533714656094E-4</v>
      </c>
      <c r="AM67">
        <f t="shared" si="9"/>
        <v>8.3075878240884544E-5</v>
      </c>
      <c r="AN67">
        <f t="shared" si="9"/>
        <v>2.924713095944524E-5</v>
      </c>
      <c r="AO67">
        <f t="shared" si="9"/>
        <v>1.0296546748751975E-5</v>
      </c>
      <c r="AP67">
        <f t="shared" si="9"/>
        <v>3.6249324795735798E-6</v>
      </c>
      <c r="AQ67">
        <f t="shared" si="9"/>
        <v>1.2761691744242006E-6</v>
      </c>
      <c r="AR67">
        <f t="shared" si="9"/>
        <v>4.4927947230090496E-7</v>
      </c>
      <c r="AS67">
        <f t="shared" si="9"/>
        <v>1.581702867271133E-7</v>
      </c>
      <c r="AT67">
        <f t="shared" si="10"/>
        <v>5.5684359741432909E-8</v>
      </c>
      <c r="AU67">
        <f t="shared" si="10"/>
        <v>1.9603858376639238E-8</v>
      </c>
      <c r="AV67">
        <f t="shared" si="10"/>
        <v>6.9016014158026833E-9</v>
      </c>
      <c r="AW67">
        <f t="shared" si="10"/>
        <v>2.4297311361403911E-9</v>
      </c>
      <c r="AX67">
        <f t="shared" si="10"/>
        <v>8.5539466400089163E-10</v>
      </c>
      <c r="AY67">
        <f t="shared" si="10"/>
        <v>3.0114444364552122E-10</v>
      </c>
      <c r="AZ67">
        <f t="shared" si="10"/>
        <v>1.0601887694148968E-10</v>
      </c>
      <c r="BA67">
        <f t="shared" si="10"/>
        <v>3.7324286736998641E-11</v>
      </c>
      <c r="BB67">
        <f t="shared" si="10"/>
        <v>1.3140135234544374E-11</v>
      </c>
      <c r="BC67">
        <f t="shared" si="10"/>
        <v>4.6260271767309152E-12</v>
      </c>
      <c r="BD67">
        <f t="shared" si="10"/>
        <v>1.62860775154922E-12</v>
      </c>
      <c r="BE67">
        <f t="shared" si="10"/>
        <v>5.7335659888633807E-13</v>
      </c>
      <c r="BF67">
        <f t="shared" si="10"/>
        <v>2.0185204802408376E-13</v>
      </c>
      <c r="BG67">
        <f t="shared" si="10"/>
        <v>7.1062662954439909E-14</v>
      </c>
      <c r="BH67">
        <f t="shared" si="10"/>
        <v>2.5017839133214059E-14</v>
      </c>
      <c r="BI67">
        <f t="shared" si="11"/>
        <v>8.807611312026456E-15</v>
      </c>
      <c r="BJ67">
        <f t="shared" si="11"/>
        <v>3.1007479003907498E-15</v>
      </c>
      <c r="BK67">
        <f t="shared" si="11"/>
        <v>1.0916282748137575E-15</v>
      </c>
      <c r="BL67">
        <f t="shared" si="11"/>
        <v>3.8431127047311765E-16</v>
      </c>
      <c r="BM67">
        <f t="shared" si="11"/>
        <v>1.3529801926986327E-16</v>
      </c>
      <c r="BN67">
        <f t="shared" si="11"/>
        <v>4.7632102997688759E-17</v>
      </c>
      <c r="BO67">
        <f t="shared" si="11"/>
        <v>1.6769036164321842E-17</v>
      </c>
      <c r="BP67">
        <f t="shared" si="11"/>
        <v>5.903593135076046E-18</v>
      </c>
      <c r="BQ67">
        <f t="shared" si="11"/>
        <v>2.078378957680913E-18</v>
      </c>
      <c r="BR67">
        <f t="shared" si="11"/>
        <v>7.3170004495094204E-19</v>
      </c>
      <c r="BS67">
        <f t="shared" si="11"/>
        <v>2.5759735502853852E-19</v>
      </c>
      <c r="BT67">
        <f t="shared" si="11"/>
        <v>9.0687977642733929E-20</v>
      </c>
      <c r="BU67">
        <f t="shared" si="11"/>
        <v>3.1926996312424143E-20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3.8746362042832372</v>
      </c>
      <c r="S68">
        <f>$Z$52+(-$Z$38*$Z$49*$Z$49/(2*$Z$39)+ $Z$53-$Z$52)/$Z$49*$Z$45+$Z$38/(2*$Z$39)*$Z$45*$Z$45+SUMPRODUCT($Z$58:$Z$82,$AB$58:$AB$82,AP$58:AP$82)</f>
        <v>2.8570312923308316</v>
      </c>
      <c r="W68">
        <f>$Z$52+(-$Z$38*$Z$49*$Z$49/(2*$Z$39)+ $Z$53-$Z$52)/$Z$49*$Z$44+$Z$38/(2*$Z$39)*$Z$44*$Z$44+SUMPRODUCT($Z$58:$Z$82,$AA$58:$AA$82,AP$58:AP$82)</f>
        <v>1.6825819979705443</v>
      </c>
      <c r="Y68">
        <v>11</v>
      </c>
      <c r="Z68" s="3">
        <f t="shared" si="12"/>
        <v>-0.42005575201691353</v>
      </c>
      <c r="AA68">
        <f t="shared" si="6"/>
        <v>-0.999863304992469</v>
      </c>
      <c r="AB68">
        <f t="shared" si="7"/>
        <v>-0.98350507487238259</v>
      </c>
      <c r="AC68">
        <f t="shared" si="8"/>
        <v>0.97698683078359994</v>
      </c>
      <c r="AD68">
        <f t="shared" si="9"/>
        <v>1</v>
      </c>
      <c r="AE68">
        <f t="shared" si="9"/>
        <v>0.28274574474151676</v>
      </c>
      <c r="AF68">
        <f t="shared" si="9"/>
        <v>7.9945155563510589E-2</v>
      </c>
      <c r="AG68">
        <f t="shared" si="9"/>
        <v>2.2604152376958671E-2</v>
      </c>
      <c r="AH68">
        <f t="shared" si="9"/>
        <v>6.3912278980739071E-3</v>
      </c>
      <c r="AI68">
        <f t="shared" si="9"/>
        <v>1.8070924781572579E-3</v>
      </c>
      <c r="AJ68">
        <f t="shared" si="9"/>
        <v>5.1094770468076999E-4</v>
      </c>
      <c r="AK68">
        <f t="shared" si="9"/>
        <v>1.4446828928393079E-4</v>
      </c>
      <c r="AL68">
        <f t="shared" si="9"/>
        <v>4.0847793735522537E-5</v>
      </c>
      <c r="AM68">
        <f t="shared" si="9"/>
        <v>1.1549539773261411E-5</v>
      </c>
      <c r="AN68">
        <f t="shared" si="9"/>
        <v>3.265583224612522E-6</v>
      </c>
      <c r="AO68">
        <f t="shared" si="9"/>
        <v>9.2332975386032888E-7</v>
      </c>
      <c r="AP68">
        <f t="shared" si="9"/>
        <v>2.6106755691854553E-7</v>
      </c>
      <c r="AQ68">
        <f t="shared" si="9"/>
        <v>7.3815740808781469E-8</v>
      </c>
      <c r="AR68">
        <f t="shared" si="9"/>
        <v>2.0871086450438645E-8</v>
      </c>
      <c r="AS68">
        <f t="shared" si="9"/>
        <v>5.9012108372671422E-9</v>
      </c>
      <c r="AT68">
        <f t="shared" si="10"/>
        <v>1.6685422530597822E-9</v>
      </c>
      <c r="AU68">
        <f t="shared" si="10"/>
        <v>4.7177321839839241E-10</v>
      </c>
      <c r="AV68">
        <f t="shared" si="10"/>
        <v>1.3339186594111756E-10</v>
      </c>
      <c r="AW68">
        <f t="shared" si="10"/>
        <v>3.771598419313322E-11</v>
      </c>
      <c r="AX68">
        <f t="shared" si="10"/>
        <v>1.0664033716045461E-11</v>
      </c>
      <c r="AY68">
        <f t="shared" si="10"/>
        <v>3.0152100635798634E-12</v>
      </c>
      <c r="AZ68">
        <f t="shared" si="10"/>
        <v>8.5253785374854766E-13</v>
      </c>
      <c r="BA68">
        <f t="shared" si="10"/>
        <v>2.4105144307051631E-13</v>
      </c>
      <c r="BB68">
        <f t="shared" si="10"/>
        <v>6.8156267725698447E-14</v>
      </c>
      <c r="BC68">
        <f t="shared" si="10"/>
        <v>1.9270895553257469E-14</v>
      </c>
      <c r="BD68">
        <f t="shared" si="10"/>
        <v>5.4487635498517272E-15</v>
      </c>
      <c r="BE68">
        <f t="shared" si="10"/>
        <v>1.5406146611164831E-15</v>
      </c>
      <c r="BF68">
        <f t="shared" si="10"/>
        <v>4.3560225952628696E-16</v>
      </c>
      <c r="BG68">
        <f t="shared" si="10"/>
        <v>1.2316468154686708E-16</v>
      </c>
      <c r="BH68">
        <f t="shared" si="10"/>
        <v>3.4824288554053388E-17</v>
      </c>
      <c r="BI68">
        <f t="shared" si="11"/>
        <v>9.846419850079718E-18</v>
      </c>
      <c r="BJ68">
        <f t="shared" si="11"/>
        <v>2.784033229144962E-18</v>
      </c>
      <c r="BK68">
        <f t="shared" si="11"/>
        <v>7.871735248950031E-19</v>
      </c>
      <c r="BL68">
        <f t="shared" si="11"/>
        <v>2.2256997465871161E-19</v>
      </c>
      <c r="BM68">
        <f t="shared" si="11"/>
        <v>6.293071133410922E-20</v>
      </c>
      <c r="BN68">
        <f t="shared" si="11"/>
        <v>1.779339030383425E-20</v>
      </c>
      <c r="BO68">
        <f t="shared" si="11"/>
        <v>5.0310056217213638E-21</v>
      </c>
      <c r="BP68">
        <f t="shared" si="11"/>
        <v>1.4224953881865993E-21</v>
      </c>
      <c r="BQ68">
        <f t="shared" si="11"/>
        <v>4.0220450573056961E-22</v>
      </c>
      <c r="BR68">
        <f t="shared" si="11"/>
        <v>1.1372161768272495E-22</v>
      </c>
      <c r="BS68">
        <f t="shared" si="11"/>
        <v>3.2154302510090964E-23</v>
      </c>
      <c r="BT68">
        <f t="shared" si="11"/>
        <v>9.0914919342331712E-24</v>
      </c>
      <c r="BU68">
        <f t="shared" si="11"/>
        <v>2.5705807746545605E-24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4.0113905554468037</v>
      </c>
      <c r="S69">
        <f>$Z$52+(-$Z$38*$Z$49*$Z$49/(2*$Z$39)+ $Z$53-$Z$52)/$Z$49*$Z$45+$Z$38/(2*$Z$39)*$Z$45*$Z$45+SUMPRODUCT($Z$58:$Z$82,$AB$58:$AB$82,AQ$58:AQ$82)</f>
        <v>2.8640271408991445</v>
      </c>
      <c r="W69">
        <f>$Z$52+(-$Z$38*$Z$49*$Z$49/(2*$Z$39)+ $Z$53-$Z$52)/$Z$49*$Z$44+$Z$38/(2*$Z$39)*$Z$44*$Z$44+SUMPRODUCT($Z$58:$Z$82,$AA$58:$AA$82,AQ$58:AQ$82)</f>
        <v>1.6697025171078572</v>
      </c>
      <c r="Y69">
        <v>12</v>
      </c>
      <c r="Z69" s="3">
        <f t="shared" si="12"/>
        <v>0.4575095783063855</v>
      </c>
      <c r="AA69">
        <f t="shared" si="6"/>
        <v>-0.90199123013295923</v>
      </c>
      <c r="AB69">
        <f t="shared" si="7"/>
        <v>0.19711702745148013</v>
      </c>
      <c r="AC69">
        <f t="shared" si="8"/>
        <v>-0.88722281944361192</v>
      </c>
      <c r="AD69">
        <f t="shared" si="9"/>
        <v>1</v>
      </c>
      <c r="AE69">
        <f t="shared" si="9"/>
        <v>0.22239037809001072</v>
      </c>
      <c r="AF69">
        <f t="shared" si="9"/>
        <v>4.9457479820914689E-2</v>
      </c>
      <c r="AG69">
        <f t="shared" si="9"/>
        <v>1.0998867537543228E-2</v>
      </c>
      <c r="AH69">
        <f t="shared" si="9"/>
        <v>2.4460423102361834E-3</v>
      </c>
      <c r="AI69">
        <f t="shared" si="9"/>
        <v>5.4397626929095797E-4</v>
      </c>
      <c r="AJ69">
        <f t="shared" si="9"/>
        <v>1.2097508710842328E-4</v>
      </c>
      <c r="AK69">
        <f t="shared" si="9"/>
        <v>2.6903695361513805E-5</v>
      </c>
      <c r="AL69">
        <f t="shared" si="9"/>
        <v>5.983122929498185E-6</v>
      </c>
      <c r="AM69">
        <f t="shared" si="9"/>
        <v>1.3305889584482998E-6</v>
      </c>
      <c r="AN69">
        <f t="shared" si="9"/>
        <v>2.959101815517062E-7</v>
      </c>
      <c r="AO69">
        <f t="shared" si="9"/>
        <v>6.5807576562388174E-8</v>
      </c>
      <c r="AP69">
        <f t="shared" si="9"/>
        <v>1.4634971700890444E-8</v>
      </c>
      <c r="AQ69">
        <f t="shared" si="9"/>
        <v>3.2546768898975869E-9</v>
      </c>
      <c r="AR69">
        <f t="shared" si="9"/>
        <v>7.2380881757644117E-10</v>
      </c>
      <c r="AS69">
        <f t="shared" si="9"/>
        <v>1.6096811515378812E-10</v>
      </c>
      <c r="AT69">
        <f t="shared" si="10"/>
        <v>3.5797759989486691E-11</v>
      </c>
      <c r="AU69">
        <f t="shared" si="10"/>
        <v>7.9610773070290584E-12</v>
      </c>
      <c r="AV69">
        <f t="shared" si="10"/>
        <v>1.770466928436072E-12</v>
      </c>
      <c r="AW69">
        <f t="shared" si="10"/>
        <v>3.937348309195064E-13</v>
      </c>
      <c r="AX69">
        <f t="shared" si="10"/>
        <v>8.7562834756154204E-14</v>
      </c>
      <c r="AY69">
        <f t="shared" si="10"/>
        <v>1.9473131225469361E-14</v>
      </c>
      <c r="AZ69">
        <f t="shared" si="10"/>
        <v>4.3306372502006265E-15</v>
      </c>
      <c r="BA69">
        <f t="shared" si="10"/>
        <v>9.6309202069472206E-16</v>
      </c>
      <c r="BB69">
        <f t="shared" si="10"/>
        <v>2.1418239089013489E-16</v>
      </c>
      <c r="BC69">
        <f t="shared" si="10"/>
        <v>4.7632105468107257E-17</v>
      </c>
      <c r="BD69">
        <f t="shared" si="10"/>
        <v>1.0592921562086115E-17</v>
      </c>
      <c r="BE69">
        <f t="shared" si="10"/>
        <v>2.3557637462748884E-18</v>
      </c>
      <c r="BF69">
        <f t="shared" si="10"/>
        <v>5.238992185779978E-19</v>
      </c>
      <c r="BG69">
        <f t="shared" si="10"/>
        <v>1.1651014109697097E-19</v>
      </c>
      <c r="BH69">
        <f t="shared" si="10"/>
        <v>2.5910733395024156E-20</v>
      </c>
      <c r="BI69">
        <f t="shared" si="11"/>
        <v>5.762298108161819E-21</v>
      </c>
      <c r="BJ69">
        <f t="shared" si="11"/>
        <v>1.2814796087060494E-21</v>
      </c>
      <c r="BK69">
        <f t="shared" si="11"/>
        <v>2.8498872441246917E-22</v>
      </c>
      <c r="BL69">
        <f t="shared" si="11"/>
        <v>6.3378753603507953E-23</v>
      </c>
      <c r="BM69">
        <f t="shared" si="11"/>
        <v>1.4094824468220601E-23</v>
      </c>
      <c r="BN69">
        <f t="shared" si="11"/>
        <v>3.134553229506146E-24</v>
      </c>
      <c r="BO69">
        <f t="shared" si="11"/>
        <v>6.9709451557957129E-25</v>
      </c>
      <c r="BP69">
        <f t="shared" si="11"/>
        <v>1.5502710729088195E-25</v>
      </c>
      <c r="BQ69">
        <f t="shared" si="11"/>
        <v>3.4476535760716523E-26</v>
      </c>
      <c r="BR69">
        <f t="shared" si="11"/>
        <v>7.6672502380075887E-27</v>
      </c>
      <c r="BS69">
        <f t="shared" si="11"/>
        <v>1.7051226178209049E-27</v>
      </c>
      <c r="BT69">
        <f t="shared" si="11"/>
        <v>3.7920284998549147E-28</v>
      </c>
      <c r="BU69">
        <f t="shared" si="11"/>
        <v>8.4331069745042472E-29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4.1418710986700082</v>
      </c>
      <c r="S70">
        <f>$Z$52+(-$Z$38*$Z$49*$Z$49/(2*$Z$39)+ $Z$53-$Z$52)/$Z$49*$Z$45+$Z$38/(2*$Z$39)*$Z$45*$Z$45+SUMPRODUCT($Z$58:$Z$82,$AB$58:$AB$82,AR$58:AR$82)</f>
        <v>2.8727961041839234</v>
      </c>
      <c r="W70">
        <f>$Z$52+(-$Z$38*$Z$49*$Z$49/(2*$Z$39)+ $Z$53-$Z$52)/$Z$49*$Z$44+$Z$38/(2*$Z$39)*$Z$44*$Z$44+SUMPRODUCT($Z$58:$Z$82,$AA$58:$AA$82,AR$58:AR$82)</f>
        <v>1.6579245648499525</v>
      </c>
      <c r="Y70">
        <v>13</v>
      </c>
      <c r="Z70" s="3">
        <f t="shared" si="12"/>
        <v>-0.35543183744944012</v>
      </c>
      <c r="AA70">
        <f t="shared" si="6"/>
        <v>-0.63996854050331686</v>
      </c>
      <c r="AB70">
        <f t="shared" si="7"/>
        <v>0.97698683078359916</v>
      </c>
      <c r="AC70">
        <f t="shared" si="8"/>
        <v>0.38649916929245542</v>
      </c>
      <c r="AD70">
        <f t="shared" si="9"/>
        <v>1</v>
      </c>
      <c r="AE70">
        <f t="shared" si="9"/>
        <v>0.17130422536658832</v>
      </c>
      <c r="AF70">
        <f t="shared" si="9"/>
        <v>2.934513731780233E-2</v>
      </c>
      <c r="AG70">
        <f t="shared" si="9"/>
        <v>5.0269459632875657E-3</v>
      </c>
      <c r="AH70">
        <f t="shared" si="9"/>
        <v>8.6113708420067507E-4</v>
      </c>
      <c r="AI70">
        <f t="shared" si="9"/>
        <v>1.4751641958184579E-4</v>
      </c>
      <c r="AJ70">
        <f t="shared" si="9"/>
        <v>2.5270185717813378E-5</v>
      </c>
      <c r="AK70">
        <f t="shared" si="9"/>
        <v>4.3288895892597617E-6</v>
      </c>
      <c r="AL70">
        <f t="shared" si="9"/>
        <v>7.4155706993559399E-7</v>
      </c>
      <c r="AM70">
        <f t="shared" si="9"/>
        <v>1.2703185808568917E-7</v>
      </c>
      <c r="AN70">
        <f t="shared" si="9"/>
        <v>2.1761094046246949E-8</v>
      </c>
      <c r="AO70">
        <f t="shared" si="9"/>
        <v>3.7277673192600922E-9</v>
      </c>
      <c r="AP70">
        <f t="shared" si="9"/>
        <v>6.3858228621277471E-10</v>
      </c>
      <c r="AQ70">
        <f t="shared" si="9"/>
        <v>1.0939184387250208E-10</v>
      </c>
      <c r="AR70">
        <f t="shared" si="9"/>
        <v>1.8739284877629817E-11</v>
      </c>
      <c r="AS70">
        <f t="shared" si="9"/>
        <v>3.21011864590425E-12</v>
      </c>
      <c r="AT70">
        <f t="shared" si="10"/>
        <v>5.4990688797145755E-13</v>
      </c>
      <c r="AU70">
        <f t="shared" si="10"/>
        <v>9.4201372470496849E-14</v>
      </c>
      <c r="AV70">
        <f t="shared" si="10"/>
        <v>1.6137092456226232E-14</v>
      </c>
      <c r="AW70">
        <f t="shared" si="10"/>
        <v>2.7643522984615063E-15</v>
      </c>
      <c r="AX70">
        <f t="shared" si="10"/>
        <v>4.7354520907671212E-16</v>
      </c>
      <c r="AY70">
        <f t="shared" si="10"/>
        <v>8.1120291782024912E-17</v>
      </c>
      <c r="AZ70">
        <f t="shared" si="10"/>
        <v>1.3896249627855813E-17</v>
      </c>
      <c r="BA70">
        <f t="shared" si="10"/>
        <v>2.380486177202351E-18</v>
      </c>
      <c r="BB70">
        <f t="shared" si="10"/>
        <v>4.0778732331435783E-19</v>
      </c>
      <c r="BC70">
        <f t="shared" si="10"/>
        <v>6.9855695971585795E-20</v>
      </c>
      <c r="BD70">
        <f t="shared" si="10"/>
        <v>1.1966575379149238E-20</v>
      </c>
      <c r="BE70">
        <f t="shared" si="10"/>
        <v>2.0499248388149581E-21</v>
      </c>
      <c r="BF70">
        <f t="shared" si="10"/>
        <v>3.5116080887700763E-22</v>
      </c>
      <c r="BG70">
        <f t="shared" si="10"/>
        <v>6.0155327796590367E-23</v>
      </c>
      <c r="BH70">
        <f t="shared" si="10"/>
        <v>1.0304861393523721E-23</v>
      </c>
      <c r="BI70">
        <f t="shared" si="11"/>
        <v>1.7652664106490623E-24</v>
      </c>
      <c r="BJ70">
        <f t="shared" si="11"/>
        <v>3.023975822373111E-25</v>
      </c>
      <c r="BK70">
        <f t="shared" si="11"/>
        <v>5.1801981384412096E-26</v>
      </c>
      <c r="BL70">
        <f t="shared" si="11"/>
        <v>8.8738988571394573E-27</v>
      </c>
      <c r="BM70">
        <f t="shared" si="11"/>
        <v>1.520136305335764E-27</v>
      </c>
      <c r="BN70">
        <f t="shared" si="11"/>
        <v>2.604057612106687E-28</v>
      </c>
      <c r="BO70">
        <f t="shared" si="11"/>
        <v>4.4608610038519458E-29</v>
      </c>
      <c r="BP70">
        <f t="shared" si="11"/>
        <v>7.6416430637545137E-30</v>
      </c>
      <c r="BQ70">
        <f t="shared" si="11"/>
        <v>1.3090456901347909E-30</v>
      </c>
      <c r="BR70">
        <f t="shared" si="11"/>
        <v>2.2424507216100361E-31</v>
      </c>
      <c r="BS70">
        <f t="shared" si="11"/>
        <v>3.8414126752225007E-32</v>
      </c>
      <c r="BT70">
        <f t="shared" si="11"/>
        <v>6.5805019477820432E-33</v>
      </c>
      <c r="BU70">
        <f t="shared" si="11"/>
        <v>1.1272678602868809E-33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4.2662148480009172</v>
      </c>
      <c r="S71">
        <f>$Z$52+(-$Z$38*$Z$49*$Z$49/(2*$Z$39)+ $Z$53-$Z$52)/$Z$49*$Z$45+$Z$38/(2*$Z$39)*$Z$45*$Z$45+SUMPRODUCT($Z$58:$Z$82,$AB$58:$AB$82,AS$58:AS$82)</f>
        <v>2.8833699323920507</v>
      </c>
      <c r="W71">
        <f>$Z$52+(-$Z$38*$Z$49*$Z$49/(2*$Z$39)+ $Z$53-$Z$52)/$Z$49*$Z$44+$Z$38/(2*$Z$39)*$Z$44*$Z$44+SUMPRODUCT($Z$58:$Z$82,$AA$58:$AA$82,AS$58:AS$82)</f>
        <v>1.6471056578359882</v>
      </c>
      <c r="Y71">
        <v>14</v>
      </c>
      <c r="Z71" s="3">
        <f t="shared" si="12"/>
        <v>0.39215106711975883</v>
      </c>
      <c r="AA71">
        <f t="shared" si="6"/>
        <v>-0.26147994095381988</v>
      </c>
      <c r="AB71">
        <f t="shared" si="7"/>
        <v>-0.2294239200467531</v>
      </c>
      <c r="AC71">
        <f t="shared" si="8"/>
        <v>0.29325003738446853</v>
      </c>
      <c r="AD71">
        <f t="shared" si="9"/>
        <v>1</v>
      </c>
      <c r="AE71">
        <f t="shared" si="9"/>
        <v>0.1292267208205814</v>
      </c>
      <c r="AF71">
        <f t="shared" si="9"/>
        <v>1.6699545169017928E-2</v>
      </c>
      <c r="AG71">
        <f t="shared" si="9"/>
        <v>2.1580274348929783E-3</v>
      </c>
      <c r="AH71">
        <f t="shared" si="9"/>
        <v>2.7887480885207004E-4</v>
      </c>
      <c r="AI71">
        <f t="shared" si="9"/>
        <v>3.6038076624975214E-5</v>
      </c>
      <c r="AJ71">
        <f t="shared" si="9"/>
        <v>4.6570824097508167E-6</v>
      </c>
      <c r="AK71">
        <f t="shared" si="9"/>
        <v>6.0181948840329639E-7</v>
      </c>
      <c r="AL71">
        <f t="shared" si="9"/>
        <v>7.7771158057471933E-8</v>
      </c>
      <c r="AM71">
        <f t="shared" si="9"/>
        <v>1.0050111606799774E-8</v>
      </c>
      <c r="AN71">
        <f t="shared" si="9"/>
        <v>1.2987429668275713E-9</v>
      </c>
      <c r="AO71">
        <f t="shared" si="9"/>
        <v>1.6783229273142239E-10</v>
      </c>
      <c r="AP71">
        <f t="shared" si="9"/>
        <v>2.1688416571210246E-11</v>
      </c>
      <c r="AQ71">
        <f t="shared" si="9"/>
        <v>2.8027229532881973E-12</v>
      </c>
      <c r="AR71">
        <f t="shared" si="9"/>
        <v>3.6218669217539855E-13</v>
      </c>
      <c r="AS71">
        <f t="shared" si="9"/>
        <v>4.6804197980059163E-14</v>
      </c>
      <c r="AT71">
        <f t="shared" si="10"/>
        <v>6.0483530256001961E-15</v>
      </c>
      <c r="AU71">
        <f t="shared" si="10"/>
        <v>7.8160881826764736E-16</v>
      </c>
      <c r="AV71">
        <f t="shared" si="10"/>
        <v>1.0100473958898746E-16</v>
      </c>
      <c r="AW71">
        <f t="shared" si="10"/>
        <v>1.3052512245905061E-17</v>
      </c>
      <c r="AX71">
        <f t="shared" si="10"/>
        <v>1.6867332731758675E-18</v>
      </c>
      <c r="AY71">
        <f t="shared" si="10"/>
        <v>2.1797099908725641E-19</v>
      </c>
      <c r="AZ71">
        <f t="shared" si="10"/>
        <v>2.8167679520939561E-20</v>
      </c>
      <c r="BA71">
        <f t="shared" si="10"/>
        <v>3.6400166788603381E-21</v>
      </c>
      <c r="BB71">
        <f t="shared" si="10"/>
        <v>4.7038739604132959E-22</v>
      </c>
      <c r="BC71">
        <f t="shared" si="10"/>
        <v>6.0786625183460829E-23</v>
      </c>
      <c r="BD71">
        <f t="shared" si="10"/>
        <v>7.8552558564486537E-24</v>
      </c>
      <c r="BE71">
        <f t="shared" si="10"/>
        <v>1.0151089056850607E-24</v>
      </c>
      <c r="BF71">
        <f t="shared" si="10"/>
        <v>1.3117920482046524E-25</v>
      </c>
      <c r="BG71">
        <f t="shared" si="10"/>
        <v>1.6951857646319979E-26</v>
      </c>
      <c r="BH71">
        <f t="shared" si="10"/>
        <v>2.1906328678725553E-27</v>
      </c>
      <c r="BI71">
        <f t="shared" si="11"/>
        <v>2.8308832289000793E-28</v>
      </c>
      <c r="BJ71">
        <f t="shared" si="11"/>
        <v>3.6582573873158657E-29</v>
      </c>
      <c r="BK71">
        <f t="shared" si="11"/>
        <v>4.727445828647238E-30</v>
      </c>
      <c r="BL71">
        <f t="shared" si="11"/>
        <v>6.1091236729447633E-31</v>
      </c>
      <c r="BM71">
        <f t="shared" si="11"/>
        <v>7.8946198057275115E-32</v>
      </c>
      <c r="BN71">
        <f t="shared" si="11"/>
        <v>1.0201957795191064E-32</v>
      </c>
      <c r="BO71">
        <f t="shared" si="11"/>
        <v>1.3183656489369086E-33</v>
      </c>
      <c r="BP71">
        <f t="shared" si="11"/>
        <v>1.703680612880961E-34</v>
      </c>
      <c r="BQ71">
        <f t="shared" si="11"/>
        <v>2.2016104811642811E-35</v>
      </c>
      <c r="BR71">
        <f t="shared" si="11"/>
        <v>2.8450692396263208E-36</v>
      </c>
      <c r="BS71">
        <f t="shared" si="11"/>
        <v>3.676589502892381E-37</v>
      </c>
      <c r="BT71">
        <f t="shared" si="11"/>
        <v>4.7511358193004279E-38</v>
      </c>
      <c r="BU71">
        <f t="shared" si="11"/>
        <v>6.139737473283678E-39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4.3846531031782501</v>
      </c>
      <c r="S72">
        <f>$Z$52+(-$Z$38*$Z$49*$Z$49/(2*$Z$39)+ $Z$53-$Z$52)/$Z$49*$Z$45+$Z$38/(2*$Z$39)*$Z$45*$Z$45+SUMPRODUCT($Z$58:$Z$82,$AB$58:$AB$82,AT$58:AT$82)</f>
        <v>2.8957336642880707</v>
      </c>
      <c r="W72">
        <f>$Z$52+(-$Z$38*$Z$49*$Z$49/(2*$Z$39)+ $Z$53-$Z$52)/$Z$49*$Z$44+$Z$38/(2*$Z$39)*$Z$44*$Z$44+SUMPRODUCT($Z$58:$Z$82,$AA$58:$AA$82,AT$58:AT$82)</f>
        <v>1.6371284666602453</v>
      </c>
      <c r="Y72">
        <v>15</v>
      </c>
      <c r="Z72" s="3">
        <f t="shared" si="12"/>
        <v>-0.30804095149885813</v>
      </c>
      <c r="AA72">
        <f t="shared" si="6"/>
        <v>0.16459459028073323</v>
      </c>
      <c r="AB72">
        <f t="shared" si="7"/>
        <v>-0.9694002659393316</v>
      </c>
      <c r="AC72">
        <f t="shared" si="8"/>
        <v>-0.83716647826252899</v>
      </c>
      <c r="AD72">
        <f t="shared" si="9"/>
        <v>1</v>
      </c>
      <c r="AE72">
        <f t="shared" si="9"/>
        <v>9.5470399384188526E-2</v>
      </c>
      <c r="AF72">
        <f t="shared" si="9"/>
        <v>9.1145970301185434E-3</v>
      </c>
      <c r="AG72">
        <f t="shared" si="9"/>
        <v>8.7017420642742651E-4</v>
      </c>
      <c r="AH72">
        <f t="shared" si="9"/>
        <v>8.3075879021445761E-5</v>
      </c>
      <c r="AI72">
        <f t="shared" si="9"/>
        <v>7.9312872375891749E-6</v>
      </c>
      <c r="AJ72">
        <f t="shared" si="9"/>
        <v>7.5720314953161092E-7</v>
      </c>
      <c r="AK72">
        <f t="shared" si="9"/>
        <v>7.2290487100746496E-8</v>
      </c>
      <c r="AL72">
        <f t="shared" si="9"/>
        <v>6.9016015779171289E-9</v>
      </c>
      <c r="AM72">
        <f t="shared" si="9"/>
        <v>6.5889864974801799E-10</v>
      </c>
      <c r="AN72">
        <f t="shared" si="9"/>
        <v>6.2905317245144239E-11</v>
      </c>
      <c r="AO72">
        <f t="shared" si="9"/>
        <v>6.005595676142318E-12</v>
      </c>
      <c r="AP72">
        <f t="shared" si="9"/>
        <v>5.7335660966058497E-13</v>
      </c>
      <c r="AQ72">
        <f t="shared" si="9"/>
        <v>5.4738584513858949E-14</v>
      </c>
      <c r="AR72">
        <f t="shared" si="9"/>
        <v>5.2259144516111298E-15</v>
      </c>
      <c r="AS72">
        <f t="shared" si="9"/>
        <v>4.9892013281131972E-16</v>
      </c>
      <c r="AT72">
        <f t="shared" si="10"/>
        <v>4.763210434030787E-17</v>
      </c>
      <c r="AU72">
        <f t="shared" si="10"/>
        <v>4.5474559607883227E-18</v>
      </c>
      <c r="AV72">
        <f t="shared" si="10"/>
        <v>4.3414741228360733E-19</v>
      </c>
      <c r="AW72">
        <f t="shared" si="10"/>
        <v>4.1448230347264501E-20</v>
      </c>
      <c r="AX72">
        <f t="shared" si="10"/>
        <v>3.9570788819426663E-21</v>
      </c>
      <c r="AY72">
        <f t="shared" si="10"/>
        <v>3.7778387995641048E-22</v>
      </c>
      <c r="AZ72">
        <f t="shared" si="10"/>
        <v>3.6067180950251967E-23</v>
      </c>
      <c r="BA72">
        <f t="shared" si="10"/>
        <v>3.4433479758651787E-24</v>
      </c>
      <c r="BB72">
        <f t="shared" si="10"/>
        <v>3.2873778794214274E-25</v>
      </c>
      <c r="BC72">
        <f t="shared" si="10"/>
        <v>3.1384730561459818E-26</v>
      </c>
      <c r="BD72">
        <f t="shared" si="10"/>
        <v>2.9963125923519593E-27</v>
      </c>
      <c r="BE72">
        <f t="shared" si="10"/>
        <v>2.8605914374526295E-28</v>
      </c>
      <c r="BF72">
        <f t="shared" si="10"/>
        <v>2.7310183010256825E-29</v>
      </c>
      <c r="BG72">
        <f t="shared" si="10"/>
        <v>2.6073139322583641E-30</v>
      </c>
      <c r="BH72">
        <f t="shared" si="10"/>
        <v>2.4892128839984091E-31</v>
      </c>
      <c r="BI72">
        <f t="shared" si="11"/>
        <v>2.3764616828338123E-32</v>
      </c>
      <c r="BJ72">
        <f t="shared" si="11"/>
        <v>2.268817331910105E-33</v>
      </c>
      <c r="BK72">
        <f t="shared" si="11"/>
        <v>2.1660488459622505E-34</v>
      </c>
      <c r="BL72">
        <f t="shared" si="11"/>
        <v>2.0679356589651084E-35</v>
      </c>
      <c r="BM72">
        <f t="shared" si="11"/>
        <v>1.9742663213236754E-36</v>
      </c>
      <c r="BN72">
        <f t="shared" si="11"/>
        <v>1.884839835618253E-37</v>
      </c>
      <c r="BO72">
        <f t="shared" si="11"/>
        <v>1.7994642709829229E-38</v>
      </c>
      <c r="BP72">
        <f t="shared" si="11"/>
        <v>1.7179556294342069E-39</v>
      </c>
      <c r="BQ72">
        <f t="shared" si="11"/>
        <v>1.6401390082019215E-40</v>
      </c>
      <c r="BR72">
        <f t="shared" si="11"/>
        <v>1.5658473939970795E-41</v>
      </c>
      <c r="BS72">
        <f t="shared" si="11"/>
        <v>1.4949206765204478E-42</v>
      </c>
      <c r="BT72">
        <f t="shared" si="11"/>
        <v>1.4272066598927595E-43</v>
      </c>
      <c r="BU72">
        <f t="shared" si="11"/>
        <v>1.3625600134578683E-44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4.49746697621653</v>
      </c>
      <c r="S73">
        <f>$Z$52+(-$Z$38*$Z$49*$Z$49/(2*$Z$39)+ $Z$53-$Z$52)/$Z$49*$Z$45+$Z$38/(2*$Z$39)*$Z$45*$Z$45+SUMPRODUCT($Z$58:$Z$82,$AB$58:$AB$82,AU$58:AU$82)</f>
        <v>2.9098362374296767</v>
      </c>
      <c r="W73">
        <f>$Z$52+(-$Z$38*$Z$49*$Z$49/(2*$Z$39)+ $Z$53-$Z$52)/$Z$49*$Z$44+$Z$38/(2*$Z$39)*$Z$44*$Z$44+SUMPRODUCT($Z$58:$Z$82,$AA$58:$AA$82,AU$58:AU$82)</f>
        <v>1.627896237830972</v>
      </c>
      <c r="Y73">
        <v>16</v>
      </c>
      <c r="Z73" s="3">
        <f t="shared" si="12"/>
        <v>0.34313218372978899</v>
      </c>
      <c r="AA73">
        <f t="shared" si="6"/>
        <v>0.56071505735167315</v>
      </c>
      <c r="AB73">
        <f t="shared" si="7"/>
        <v>0.26147994095381955</v>
      </c>
      <c r="AC73">
        <f t="shared" si="8"/>
        <v>0.99330926635363848</v>
      </c>
      <c r="AD73">
        <f t="shared" si="9"/>
        <v>1</v>
      </c>
      <c r="AE73">
        <f t="shared" si="9"/>
        <v>6.9074431815545484E-2</v>
      </c>
      <c r="AF73">
        <f t="shared" si="9"/>
        <v>4.7712770541309202E-3</v>
      </c>
      <c r="AG73">
        <f t="shared" si="9"/>
        <v>3.2957324626379104E-4</v>
      </c>
      <c r="AH73">
        <f t="shared" si="9"/>
        <v>2.2765084727276234E-5</v>
      </c>
      <c r="AI73">
        <f t="shared" si="9"/>
        <v>1.5724852675538638E-6</v>
      </c>
      <c r="AJ73">
        <f t="shared" si="9"/>
        <v>1.0861852465285499E-7</v>
      </c>
      <c r="AK73">
        <f t="shared" si="9"/>
        <v>7.502762875038571E-9</v>
      </c>
      <c r="AL73">
        <f t="shared" si="9"/>
        <v>5.1824907432971379E-10</v>
      </c>
      <c r="AM73">
        <f t="shared" si="9"/>
        <v>3.5797759774225098E-11</v>
      </c>
      <c r="AN73">
        <f t="shared" si="9"/>
        <v>2.4727099166739116E-12</v>
      </c>
      <c r="AO73">
        <f t="shared" si="9"/>
        <v>1.7080102980004819E-13</v>
      </c>
      <c r="AP73">
        <f t="shared" si="9"/>
        <v>1.17979838977627E-14</v>
      </c>
      <c r="AQ73">
        <f t="shared" si="9"/>
        <v>8.1493903430688774E-16</v>
      </c>
      <c r="AR73">
        <f t="shared" si="9"/>
        <v>5.6291449856400293E-17</v>
      </c>
      <c r="AS73">
        <f t="shared" ref="AS73:BH82" si="13">EXP(-(($Y73*PI()/$Z$49)^2)*$Z$39*AS$56)</f>
        <v>3.8882998525535802E-18</v>
      </c>
      <c r="AT73">
        <f t="shared" si="13"/>
        <v>2.6858210304360142E-19</v>
      </c>
      <c r="AU73">
        <f t="shared" si="13"/>
        <v>1.8552155866069356E-20</v>
      </c>
      <c r="AV73">
        <f t="shared" si="13"/>
        <v>1.2814795432058953E-21</v>
      </c>
      <c r="AW73">
        <f t="shared" si="13"/>
        <v>8.8517479846681506E-23</v>
      </c>
      <c r="AX73">
        <f t="shared" si="13"/>
        <v>6.1142942339723006E-24</v>
      </c>
      <c r="AY73">
        <f t="shared" si="10"/>
        <v>4.223413730750062E-25</v>
      </c>
      <c r="AZ73">
        <f t="shared" si="10"/>
        <v>2.917299318416068E-26</v>
      </c>
      <c r="BA73">
        <f t="shared" si="10"/>
        <v>2.0151077993022271E-27</v>
      </c>
      <c r="BB73">
        <f t="shared" si="10"/>
        <v>1.391924173558374E-28</v>
      </c>
      <c r="BC73">
        <f t="shared" si="10"/>
        <v>9.6146380669351997E-30</v>
      </c>
      <c r="BD73">
        <f t="shared" si="10"/>
        <v>6.6412561898752239E-31</v>
      </c>
      <c r="BE73">
        <f t="shared" si="10"/>
        <v>4.5874096843267697E-32</v>
      </c>
      <c r="BF73">
        <f t="shared" si="10"/>
        <v>3.1687274793712933E-33</v>
      </c>
      <c r="BG73">
        <f t="shared" si="10"/>
        <v>2.1887803617666697E-34</v>
      </c>
      <c r="BH73">
        <f t="shared" si="10"/>
        <v>1.5118875016055238E-35</v>
      </c>
      <c r="BI73">
        <f t="shared" si="11"/>
        <v>1.0443278019016752E-36</v>
      </c>
      <c r="BJ73">
        <f t="shared" si="11"/>
        <v>7.2136344918587495E-38</v>
      </c>
      <c r="BK73">
        <f t="shared" si="11"/>
        <v>4.9827767188978411E-39</v>
      </c>
      <c r="BL73">
        <f t="shared" si="11"/>
        <v>3.4418250383626379E-40</v>
      </c>
      <c r="BM73">
        <f t="shared" si="11"/>
        <v>2.3774209368423363E-41</v>
      </c>
      <c r="BN73">
        <f t="shared" si="11"/>
        <v>1.6421898986547999E-42</v>
      </c>
      <c r="BO73">
        <f t="shared" si="11"/>
        <v>1.1343334509651696E-43</v>
      </c>
      <c r="BP73">
        <f t="shared" si="11"/>
        <v>7.8353433589063078E-45</v>
      </c>
      <c r="BQ73">
        <f t="shared" si="11"/>
        <v>5.4122185588126744E-46</v>
      </c>
      <c r="BR73">
        <f t="shared" si="11"/>
        <v>3.738459577801991E-47</v>
      </c>
      <c r="BS73">
        <f t="shared" si="11"/>
        <v>2.5823195463861835E-48</v>
      </c>
      <c r="BT73">
        <f t="shared" si="11"/>
        <v>1.7837224399170519E-49</v>
      </c>
      <c r="BU73">
        <f t="shared" si="11"/>
        <v>1.2320962590821616E-50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4.604959604002687</v>
      </c>
      <c r="S74">
        <f>$Z$52+(-$Z$38*$Z$49*$Z$49/(2*$Z$39)+ $Z$53-$Z$52)/$Z$49*$Z$45+$Z$38/(2*$Z$39)*$Z$45*$Z$45+SUMPRODUCT($Z$58:$Z$82,$AB$58:$AB$82,AV$58:AV$82)</f>
        <v>2.9256002081839334</v>
      </c>
      <c r="W74">
        <f>$Z$52+(-$Z$38*$Z$49*$Z$49/(2*$Z$39)+ $Z$53-$Z$52)/$Z$49*$Z$44+$Z$38/(2*$Z$39)*$Z$44*$Z$44+SUMPRODUCT($Z$58:$Z$82,$AA$58:$AA$82,AV$58:AV$82)</f>
        <v>1.6193291854808589</v>
      </c>
      <c r="Y74">
        <v>17</v>
      </c>
      <c r="Z74" s="3">
        <f t="shared" si="12"/>
        <v>-0.27180085471833715</v>
      </c>
      <c r="AA74">
        <f t="shared" si="6"/>
        <v>0.85479271258553902</v>
      </c>
      <c r="AB74">
        <f t="shared" si="7"/>
        <v>0.96075367613684703</v>
      </c>
      <c r="AC74">
        <f t="shared" si="8"/>
        <v>-0.68935340911857013</v>
      </c>
      <c r="AD74">
        <f t="shared" ref="AD74:AS82" si="14">EXP(-(($Y74*PI()/$Z$49)^2)*$Z$39*AD$56)</f>
        <v>1</v>
      </c>
      <c r="AE74">
        <f t="shared" si="14"/>
        <v>4.8943843354217288E-2</v>
      </c>
      <c r="AF74">
        <f t="shared" si="14"/>
        <v>2.395499758917606E-3</v>
      </c>
      <c r="AG74">
        <f t="shared" si="14"/>
        <v>1.1724496283310076E-4</v>
      </c>
      <c r="AH74">
        <f t="shared" si="14"/>
        <v>5.7384190949743081E-6</v>
      </c>
      <c r="AI74">
        <f t="shared" si="14"/>
        <v>2.8086028020099679E-7</v>
      </c>
      <c r="AJ74">
        <f t="shared" si="14"/>
        <v>1.374638130973542E-8</v>
      </c>
      <c r="AK74">
        <f t="shared" si="14"/>
        <v>6.7280073351100889E-10</v>
      </c>
      <c r="AL74">
        <f t="shared" si="14"/>
        <v>3.2929453113460071E-11</v>
      </c>
      <c r="AM74">
        <f t="shared" si="14"/>
        <v>1.6116939657495573E-12</v>
      </c>
      <c r="AN74">
        <f t="shared" si="14"/>
        <v>7.8882496994581017E-14</v>
      </c>
      <c r="AO74">
        <f t="shared" si="14"/>
        <v>3.8608125064019668E-15</v>
      </c>
      <c r="AP74">
        <f t="shared" si="14"/>
        <v>1.8896299911263925E-16</v>
      </c>
      <c r="AQ74">
        <f t="shared" si="14"/>
        <v>9.248575428311816E-18</v>
      </c>
      <c r="AR74">
        <f t="shared" si="14"/>
        <v>4.526608188186699E-19</v>
      </c>
      <c r="AS74">
        <f t="shared" si="14"/>
        <v>2.2154959807792679E-20</v>
      </c>
      <c r="AT74">
        <f t="shared" si="13"/>
        <v>1.0843488823515497E-21</v>
      </c>
      <c r="AU74">
        <f t="shared" si="13"/>
        <v>5.3072200878395623E-23</v>
      </c>
      <c r="AV74">
        <f t="shared" si="13"/>
        <v>2.5975572981667094E-24</v>
      </c>
      <c r="AW74">
        <f t="shared" si="13"/>
        <v>1.2713445131377229E-25</v>
      </c>
      <c r="AX74">
        <f t="shared" si="13"/>
        <v>6.2224482194583626E-27</v>
      </c>
      <c r="AY74">
        <f t="shared" si="13"/>
        <v>3.04550508880406E-28</v>
      </c>
      <c r="AZ74">
        <f t="shared" si="13"/>
        <v>1.490587401909002E-29</v>
      </c>
      <c r="BA74">
        <f t="shared" si="13"/>
        <v>7.295507102212858E-31</v>
      </c>
      <c r="BB74">
        <f t="shared" si="13"/>
        <v>3.5707013094484933E-32</v>
      </c>
      <c r="BC74">
        <f t="shared" si="13"/>
        <v>1.7476386453630823E-33</v>
      </c>
      <c r="BD74">
        <f t="shared" si="13"/>
        <v>8.5536145904757672E-35</v>
      </c>
      <c r="BE74">
        <f t="shared" si="13"/>
        <v>4.1864674231439649E-36</v>
      </c>
      <c r="BF74">
        <f t="shared" si="13"/>
        <v>2.0490182802128401E-37</v>
      </c>
      <c r="BG74">
        <f t="shared" si="13"/>
        <v>1.0028682247489942E-38</v>
      </c>
      <c r="BH74">
        <f t="shared" si="13"/>
        <v>4.9084221742849856E-40</v>
      </c>
      <c r="BI74">
        <f t="shared" ref="BI74:BU82" si="15">EXP(-(($Y74*PI()/$Z$49)^2)*$Z$39*BI$56)</f>
        <v>2.4023707210790061E-41</v>
      </c>
      <c r="BJ74">
        <f t="shared" si="15"/>
        <v>1.1758124773719461E-42</v>
      </c>
      <c r="BK74">
        <f t="shared" si="15"/>
        <v>5.7548777539320769E-44</v>
      </c>
      <c r="BL74">
        <f t="shared" si="15"/>
        <v>2.8166586590423599E-45</v>
      </c>
      <c r="BM74">
        <f t="shared" si="15"/>
        <v>1.3785809020816918E-46</v>
      </c>
      <c r="BN74">
        <f t="shared" si="15"/>
        <v>6.7473042836881059E-48</v>
      </c>
      <c r="BO74">
        <f t="shared" si="15"/>
        <v>3.3023903979295116E-49</v>
      </c>
      <c r="BP74">
        <f t="shared" si="15"/>
        <v>1.616316666269896E-50</v>
      </c>
      <c r="BQ74">
        <f t="shared" si="15"/>
        <v>7.9108743996462932E-52</v>
      </c>
      <c r="BR74">
        <f t="shared" si="15"/>
        <v>3.871886394656378E-53</v>
      </c>
      <c r="BS74">
        <f t="shared" si="15"/>
        <v>1.8950498746333695E-54</v>
      </c>
      <c r="BT74">
        <f t="shared" si="15"/>
        <v>9.2751017496386599E-56</v>
      </c>
      <c r="BU74">
        <f t="shared" si="15"/>
        <v>4.5395917643547308E-57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4.7074389589661276</v>
      </c>
      <c r="S75">
        <f>$Z$52+(-$Z$38*$Z$49*$Z$49/(2*$Z$39)+ $Z$53-$Z$52)/$Z$49*$Z$45+$Z$38/(2*$Z$39)*$Z$45*$Z$45+SUMPRODUCT($Z$58:$Z$82,$AB$58:$AB$82,AW$58:AW$82)</f>
        <v>2.9429300505392173</v>
      </c>
      <c r="W75">
        <f>$Z$52+(-$Z$38*$Z$49*$Z$49/(2*$Z$39)+ $Z$53-$Z$52)/$Z$49*$Z$44+$Z$38/(2*$Z$39)*$Z$44*$Z$44+SUMPRODUCT($Z$58:$Z$82,$AA$58:$AA$82,AW$58:AW$82)</f>
        <v>1.6113616099273287</v>
      </c>
      <c r="Y75">
        <v>18</v>
      </c>
      <c r="Z75" s="3">
        <f t="shared" si="12"/>
        <v>0.30500638553759024</v>
      </c>
      <c r="AA75">
        <f t="shared" si="6"/>
        <v>0.99330926635363814</v>
      </c>
      <c r="AB75">
        <f t="shared" si="7"/>
        <v>-0.29325003738446281</v>
      </c>
      <c r="AC75">
        <f t="shared" si="8"/>
        <v>6.6090584325694368E-2</v>
      </c>
      <c r="AD75">
        <f t="shared" si="14"/>
        <v>1</v>
      </c>
      <c r="AE75">
        <f t="shared" si="14"/>
        <v>3.3963386290088438E-2</v>
      </c>
      <c r="AF75">
        <f t="shared" si="14"/>
        <v>1.1535115848794191E-3</v>
      </c>
      <c r="AG75">
        <f t="shared" si="14"/>
        <v>3.917715875225715E-5</v>
      </c>
      <c r="AH75">
        <f t="shared" si="14"/>
        <v>1.3305889764510294E-6</v>
      </c>
      <c r="AI75">
        <f t="shared" si="14"/>
        <v>4.5191306483388748E-8</v>
      </c>
      <c r="AJ75">
        <f t="shared" si="14"/>
        <v>1.5348497678995863E-9</v>
      </c>
      <c r="AK75">
        <f t="shared" si="14"/>
        <v>5.2128695564424308E-11</v>
      </c>
      <c r="AL75">
        <f t="shared" si="14"/>
        <v>1.7704669883216257E-12</v>
      </c>
      <c r="AM75">
        <f t="shared" si="14"/>
        <v>6.0131053017867231E-14</v>
      </c>
      <c r="AN75">
        <f t="shared" si="14"/>
        <v>2.0422541816755303E-15</v>
      </c>
      <c r="AO75">
        <f t="shared" si="14"/>
        <v>6.9361866267107056E-17</v>
      </c>
      <c r="AP75">
        <f t="shared" si="14"/>
        <v>2.35576381002138E-18</v>
      </c>
      <c r="AQ75">
        <f t="shared" si="14"/>
        <v>8.0009716287963411E-20</v>
      </c>
      <c r="AR75">
        <f t="shared" si="14"/>
        <v>2.7174008460992878E-21</v>
      </c>
      <c r="AS75">
        <f t="shared" si="14"/>
        <v>9.229213276802927E-23</v>
      </c>
      <c r="AT75">
        <f t="shared" si="13"/>
        <v>3.1345533567366028E-24</v>
      </c>
      <c r="AU75">
        <f t="shared" si="13"/>
        <v>1.0646004434114914E-25</v>
      </c>
      <c r="AV75">
        <f t="shared" si="13"/>
        <v>3.6157433168947424E-27</v>
      </c>
      <c r="AW75">
        <f t="shared" si="13"/>
        <v>1.2280290195108405E-28</v>
      </c>
      <c r="AX75">
        <f t="shared" si="13"/>
        <v>4.1708020579255721E-30</v>
      </c>
      <c r="AY75">
        <f t="shared" si="13"/>
        <v>1.416545499333974E-31</v>
      </c>
      <c r="AZ75">
        <f t="shared" si="13"/>
        <v>4.8110687849754973E-33</v>
      </c>
      <c r="BA75">
        <f t="shared" si="13"/>
        <v>1.6340017434758893E-34</v>
      </c>
      <c r="BB75">
        <f t="shared" si="13"/>
        <v>5.5496227907202573E-36</v>
      </c>
      <c r="BC75">
        <f t="shared" si="13"/>
        <v>1.8848400555701432E-37</v>
      </c>
      <c r="BD75">
        <f t="shared" si="13"/>
        <v>6.4015545705619993E-39</v>
      </c>
      <c r="BE75">
        <f t="shared" si="13"/>
        <v>2.1741845308719224E-40</v>
      </c>
      <c r="BF75">
        <f t="shared" si="13"/>
        <v>7.3842678079684808E-42</v>
      </c>
      <c r="BG75">
        <f t="shared" si="13"/>
        <v>2.5079471967214524E-43</v>
      </c>
      <c r="BH75">
        <f t="shared" si="13"/>
        <v>8.5178372522671204E-45</v>
      </c>
      <c r="BI75">
        <f t="shared" si="15"/>
        <v>2.8929463218195949E-46</v>
      </c>
      <c r="BJ75">
        <f t="shared" si="15"/>
        <v>9.82542454682348E-48</v>
      </c>
      <c r="BK75">
        <f t="shared" si="15"/>
        <v>3.3370466225795937E-49</v>
      </c>
      <c r="BL75">
        <f t="shared" si="15"/>
        <v>1.1333741731168487E-50</v>
      </c>
      <c r="BM75">
        <f t="shared" si="15"/>
        <v>3.8493221727922841E-52</v>
      </c>
      <c r="BN75">
        <f t="shared" si="15"/>
        <v>1.3073600529648452E-53</v>
      </c>
      <c r="BO75">
        <f t="shared" si="15"/>
        <v>4.440237990590704E-55</v>
      </c>
      <c r="BP75">
        <f t="shared" si="15"/>
        <v>1.5080550585206487E-56</v>
      </c>
      <c r="BQ75">
        <f t="shared" si="15"/>
        <v>5.1218652341362419E-58</v>
      </c>
      <c r="BR75">
        <f t="shared" si="15"/>
        <v>1.739559086551756E-59</v>
      </c>
      <c r="BS75">
        <f t="shared" si="15"/>
        <v>5.9081312434808845E-61</v>
      </c>
      <c r="BT75">
        <f t="shared" si="15"/>
        <v>2.006601273854255E-62</v>
      </c>
      <c r="BU75">
        <f t="shared" si="15"/>
        <v>6.8150982492768739E-64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4.805207465561752</v>
      </c>
      <c r="S76">
        <f>$Z$52+(-$Z$38*$Z$49*$Z$49/(2*$Z$39)+ $Z$53-$Z$52)/$Z$49*$Z$45+$Z$38/(2*$Z$39)*$Z$45*$Z$45+SUMPRODUCT($Z$58:$Z$82,$AB$58:$AB$82,AX$58:AX$82)</f>
        <v>2.9617189176593404</v>
      </c>
      <c r="W76">
        <f>$Z$52+(-$Z$38*$Z$49*$Z$49/(2*$Z$39)+ $Z$53-$Z$52)/$Z$49*$Z$44+$Z$38/(2*$Z$39)*$Z$44*$Z$44+SUMPRODUCT($Z$58:$Z$82,$AA$58:$AA$82,AX$58:AX$82)</f>
        <v>1.6039395535628072</v>
      </c>
      <c r="Y76">
        <v>19</v>
      </c>
      <c r="Z76" s="3">
        <f t="shared" si="12"/>
        <v>-0.24319024794343966</v>
      </c>
      <c r="AA76">
        <f t="shared" si="6"/>
        <v>0.95105651629515364</v>
      </c>
      <c r="AB76">
        <f t="shared" si="7"/>
        <v>-0.95105651629515509</v>
      </c>
      <c r="AC76">
        <f t="shared" si="8"/>
        <v>0.58778525229247458</v>
      </c>
      <c r="AD76">
        <f t="shared" si="14"/>
        <v>1</v>
      </c>
      <c r="AE76">
        <f t="shared" si="14"/>
        <v>2.3081076810757245E-2</v>
      </c>
      <c r="AF76">
        <f t="shared" si="14"/>
        <v>5.327360946975944E-4</v>
      </c>
      <c r="AG76">
        <f t="shared" si="14"/>
        <v>1.2296122443532253E-5</v>
      </c>
      <c r="AH76">
        <f t="shared" si="14"/>
        <v>2.8380774659364429E-7</v>
      </c>
      <c r="AI76">
        <f t="shared" si="14"/>
        <v>6.5505882504908081E-9</v>
      </c>
      <c r="AJ76">
        <f t="shared" si="14"/>
        <v>1.511946271463408E-10</v>
      </c>
      <c r="AK76">
        <f t="shared" si="14"/>
        <v>3.489734802538349E-12</v>
      </c>
      <c r="AL76">
        <f t="shared" si="14"/>
        <v>8.0546835205198843E-14</v>
      </c>
      <c r="AM76">
        <f t="shared" si="14"/>
        <v>1.8591076481956085E-15</v>
      </c>
      <c r="AN76">
        <f t="shared" si="14"/>
        <v>4.2910206427467311E-17</v>
      </c>
      <c r="AO76">
        <f t="shared" si="14"/>
        <v>9.9041374812213758E-19</v>
      </c>
      <c r="AP76">
        <f t="shared" si="14"/>
        <v>2.2859815277920526E-20</v>
      </c>
      <c r="AQ76">
        <f t="shared" si="14"/>
        <v>5.2762915230938363E-22</v>
      </c>
      <c r="AR76">
        <f t="shared" si="14"/>
        <v>1.2178248716667536E-23</v>
      </c>
      <c r="AS76">
        <f t="shared" si="14"/>
        <v>2.8108708769384059E-25</v>
      </c>
      <c r="AT76">
        <f t="shared" si="13"/>
        <v>6.4877926615733213E-27</v>
      </c>
      <c r="AU76">
        <f t="shared" si="13"/>
        <v>1.4974523736793382E-28</v>
      </c>
      <c r="AV76">
        <f t="shared" si="13"/>
        <v>3.4562810131143125E-30</v>
      </c>
      <c r="AW76">
        <f t="shared" si="13"/>
        <v>7.9774698366660645E-32</v>
      </c>
      <c r="AX76">
        <f t="shared" si="13"/>
        <v>1.8412857740119186E-33</v>
      </c>
      <c r="AY76">
        <f t="shared" si="13"/>
        <v>4.2498854536509368E-35</v>
      </c>
      <c r="AZ76">
        <f t="shared" si="13"/>
        <v>9.8091945901231337E-37</v>
      </c>
      <c r="BA76">
        <f t="shared" si="13"/>
        <v>2.2640675330784649E-38</v>
      </c>
      <c r="BB76">
        <f t="shared" si="13"/>
        <v>5.225711190907863E-40</v>
      </c>
      <c r="BC76">
        <f t="shared" si="13"/>
        <v>1.2061505775258844E-41</v>
      </c>
      <c r="BD76">
        <f t="shared" si="13"/>
        <v>2.7839251607158466E-43</v>
      </c>
      <c r="BE76">
        <f t="shared" si="13"/>
        <v>6.4255984657939945E-45</v>
      </c>
      <c r="BF76">
        <f t="shared" si="13"/>
        <v>1.4830975186595443E-46</v>
      </c>
      <c r="BG76">
        <f t="shared" si="13"/>
        <v>3.4231484649792319E-48</v>
      </c>
      <c r="BH76">
        <f t="shared" si="13"/>
        <v>7.9009945508376084E-50</v>
      </c>
      <c r="BI76">
        <f t="shared" si="15"/>
        <v>1.823634868513639E-51</v>
      </c>
      <c r="BJ76">
        <f t="shared" si="15"/>
        <v>4.2091452667774183E-53</v>
      </c>
      <c r="BK76">
        <f t="shared" si="15"/>
        <v>9.7151596422780511E-55</v>
      </c>
      <c r="BL76">
        <f t="shared" si="15"/>
        <v>2.2423637635538583E-56</v>
      </c>
      <c r="BM76">
        <f t="shared" si="15"/>
        <v>5.1756165582909458E-58</v>
      </c>
      <c r="BN76">
        <f t="shared" si="15"/>
        <v>1.1945879251991414E-59</v>
      </c>
      <c r="BO76">
        <f t="shared" si="15"/>
        <v>2.7572379399598487E-61</v>
      </c>
      <c r="BP76">
        <f t="shared" si="15"/>
        <v>6.3640014921517663E-63</v>
      </c>
      <c r="BQ76">
        <f t="shared" si="15"/>
        <v>1.4688799397813607E-64</v>
      </c>
      <c r="BR76">
        <f t="shared" si="15"/>
        <v>3.3903335315698507E-66</v>
      </c>
      <c r="BS76">
        <f t="shared" si="15"/>
        <v>7.8252541578321335E-68</v>
      </c>
      <c r="BT76">
        <f t="shared" si="15"/>
        <v>1.8061527594400183E-69</v>
      </c>
      <c r="BU76">
        <f t="shared" si="15"/>
        <v>4.1687956228595489E-71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4.8985558764725425</v>
      </c>
      <c r="S77">
        <f>$Z$52+(-$Z$38*$Z$49*$Z$49/(2*$Z$39)+ $Z$53-$Z$52)/$Z$49*$Z$45+$Z$38/(2*$Z$39)*$Z$45*$Z$45+SUMPRODUCT($Z$58:$Z$82,$AB$58:$AB$82,AY$58:AY$82)</f>
        <v>2.9818539375492916</v>
      </c>
      <c r="W77">
        <f>$Z$52+(-$Z$38*$Z$49*$Z$49/(2*$Z$39)+ $Z$53-$Z$52)/$Z$49*$Z$44+$Z$38/(2*$Z$39)*$Z$44*$Z$44+SUMPRODUCT($Z$58:$Z$82,$AA$58:$AA$82,AY$58:AY$82)</f>
        <v>1.597018867290104</v>
      </c>
      <c r="Y77">
        <v>20</v>
      </c>
      <c r="Z77" s="3">
        <f t="shared" si="12"/>
        <v>0.27450574698383129</v>
      </c>
      <c r="AA77">
        <f t="shared" si="6"/>
        <v>0.73572391067313225</v>
      </c>
      <c r="AB77">
        <f t="shared" si="7"/>
        <v>0.32469946920467985</v>
      </c>
      <c r="AC77">
        <f t="shared" si="8"/>
        <v>-0.96940026593933182</v>
      </c>
      <c r="AD77">
        <f t="shared" si="14"/>
        <v>1</v>
      </c>
      <c r="AE77">
        <f t="shared" si="14"/>
        <v>1.5361489007811839E-2</v>
      </c>
      <c r="AF77">
        <f t="shared" si="14"/>
        <v>2.359753386246738E-4</v>
      </c>
      <c r="AG77">
        <f t="shared" si="14"/>
        <v>3.6249324795735603E-6</v>
      </c>
      <c r="AH77">
        <f t="shared" si="14"/>
        <v>5.5684360439029458E-8</v>
      </c>
      <c r="AI77">
        <f t="shared" si="14"/>
        <v>8.5539466935894929E-10</v>
      </c>
      <c r="AJ77">
        <f t="shared" si="14"/>
        <v>1.31401354814676E-11</v>
      </c>
      <c r="AK77">
        <f t="shared" si="14"/>
        <v>2.0185204675971427E-13</v>
      </c>
      <c r="AL77">
        <f t="shared" si="14"/>
        <v>3.1007479198133363E-15</v>
      </c>
      <c r="AM77">
        <f t="shared" si="14"/>
        <v>4.7632103892768953E-17</v>
      </c>
      <c r="AN77">
        <f t="shared" si="14"/>
        <v>7.3170004036769061E-19</v>
      </c>
      <c r="AO77">
        <f t="shared" si="14"/>
        <v>1.1240001845501497E-20</v>
      </c>
      <c r="AP77">
        <f t="shared" si="14"/>
        <v>1.7266316047132008E-22</v>
      </c>
      <c r="AQ77">
        <f t="shared" si="14"/>
        <v>2.6523632416341222E-24</v>
      </c>
      <c r="AR77">
        <f t="shared" si="14"/>
        <v>4.0744247760225353E-26</v>
      </c>
      <c r="AS77">
        <f t="shared" si="14"/>
        <v>6.2589229841830871E-28</v>
      </c>
      <c r="AT77">
        <f t="shared" si="13"/>
        <v>9.6146376622265952E-30</v>
      </c>
      <c r="AU77">
        <f t="shared" si="13"/>
        <v>1.4769514706183185E-31</v>
      </c>
      <c r="AV77">
        <f t="shared" si="13"/>
        <v>2.2688171507134263E-33</v>
      </c>
      <c r="AW77">
        <f t="shared" si="13"/>
        <v>3.4852414960854825E-35</v>
      </c>
      <c r="AX77">
        <f t="shared" si="13"/>
        <v>5.3538493565983447E-37</v>
      </c>
      <c r="AY77">
        <f t="shared" si="13"/>
        <v>8.2243089798347423E-39</v>
      </c>
      <c r="AZ77">
        <f t="shared" si="13"/>
        <v>1.2633765098317791E-40</v>
      </c>
      <c r="BA77">
        <f t="shared" si="13"/>
        <v>1.9407342423477311E-42</v>
      </c>
      <c r="BB77">
        <f t="shared" si="13"/>
        <v>2.98125647430514E-44</v>
      </c>
      <c r="BC77">
        <f t="shared" si="13"/>
        <v>4.5796545444194932E-46</v>
      </c>
      <c r="BD77">
        <f t="shared" si="13"/>
        <v>7.0350305893068637E-48</v>
      </c>
      <c r="BE77">
        <f t="shared" si="13"/>
        <v>1.0806853423647641E-49</v>
      </c>
      <c r="BF77">
        <f t="shared" si="13"/>
        <v>1.6600938503292847E-51</v>
      </c>
      <c r="BG77">
        <f t="shared" si="13"/>
        <v>2.550151087797193E-53</v>
      </c>
      <c r="BH77">
        <f t="shared" si="13"/>
        <v>3.9174113977370998E-55</v>
      </c>
      <c r="BI77">
        <f t="shared" si="15"/>
        <v>6.0177281171989421E-57</v>
      </c>
      <c r="BJ77">
        <f t="shared" si="15"/>
        <v>9.244125505976006E-59</v>
      </c>
      <c r="BK77">
        <f t="shared" si="15"/>
        <v>1.4200351811508844E-60</v>
      </c>
      <c r="BL77">
        <f t="shared" si="15"/>
        <v>2.1813858105277457E-62</v>
      </c>
      <c r="BM77">
        <f t="shared" si="15"/>
        <v>3.3509330791866736E-64</v>
      </c>
      <c r="BN77">
        <f t="shared" si="15"/>
        <v>5.1475316502909562E-66</v>
      </c>
      <c r="BO77">
        <f t="shared" si="15"/>
        <v>7.9073762750629075E-68</v>
      </c>
      <c r="BP77">
        <f t="shared" si="15"/>
        <v>1.2146906155621192E-69</v>
      </c>
      <c r="BQ77">
        <f t="shared" si="15"/>
        <v>1.8659454668772546E-71</v>
      </c>
      <c r="BR77">
        <f t="shared" si="15"/>
        <v>2.8663705087684875E-73</v>
      </c>
      <c r="BS77">
        <f t="shared" si="15"/>
        <v>4.4031714649843197E-75</v>
      </c>
      <c r="BT77">
        <f t="shared" si="15"/>
        <v>6.7639263279963988E-77</v>
      </c>
      <c r="BU77">
        <f t="shared" si="15"/>
        <v>1.0390399555726664E-78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4.9877599736103742</v>
      </c>
      <c r="S78">
        <f>$Z$52+(-$Z$38*$Z$49*$Z$49/(2*$Z$39)+ $Z$53-$Z$52)/$Z$49*$Z$45+$Z$38/(2*$Z$39)*$Z$45*$Z$45+SUMPRODUCT($Z$58:$Z$82,$AB$58:$AB$82,AZ$58:AZ$82)</f>
        <v>3.0032202482172665</v>
      </c>
      <c r="W78">
        <f>$Z$52+(-$Z$38*$Z$49*$Z$49/(2*$Z$39)+ $Z$53-$Z$52)/$Z$49*$Z$44+$Z$38/(2*$Z$39)*$Z$44*$Z$44+SUMPRODUCT($Z$58:$Z$82,$AA$58:$AA$82,AZ$58:AZ$82)</f>
        <v>1.5905635824744937</v>
      </c>
      <c r="Y78">
        <v>21</v>
      </c>
      <c r="Z78" s="3">
        <f t="shared" si="12"/>
        <v>-0.22002927821479681</v>
      </c>
      <c r="AA78">
        <f t="shared" si="6"/>
        <v>0.38649916929245198</v>
      </c>
      <c r="AB78">
        <f t="shared" si="7"/>
        <v>0.94031939011616106</v>
      </c>
      <c r="AC78">
        <f t="shared" si="8"/>
        <v>0.90199123013296101</v>
      </c>
      <c r="AD78">
        <f t="shared" si="14"/>
        <v>1</v>
      </c>
      <c r="AE78">
        <f t="shared" si="14"/>
        <v>1.0012504612420986E-2</v>
      </c>
      <c r="AF78">
        <f t="shared" si="14"/>
        <v>1.0025024584448383E-4</v>
      </c>
      <c r="AG78">
        <f t="shared" si="14"/>
        <v>1.0037560211869265E-6</v>
      </c>
      <c r="AH78">
        <f t="shared" si="14"/>
        <v>1.0050111791879447E-8</v>
      </c>
      <c r="AI78">
        <f t="shared" si="14"/>
        <v>1.006267878918703E-10</v>
      </c>
      <c r="AJ78">
        <f t="shared" si="14"/>
        <v>1.0075261500690347E-12</v>
      </c>
      <c r="AK78">
        <f t="shared" si="14"/>
        <v>1.0087860224700457E-14</v>
      </c>
      <c r="AL78">
        <f t="shared" si="14"/>
        <v>1.0100474423916471E-16</v>
      </c>
      <c r="AM78">
        <f t="shared" si="14"/>
        <v>1.0113104396350747E-18</v>
      </c>
      <c r="AN78">
        <f t="shared" si="14"/>
        <v>1.0125750441435167E-20</v>
      </c>
      <c r="AO78">
        <f t="shared" si="14"/>
        <v>1.0138412019850692E-22</v>
      </c>
      <c r="AP78">
        <f t="shared" si="14"/>
        <v>1.0151089430729021E-24</v>
      </c>
      <c r="AQ78">
        <f t="shared" si="14"/>
        <v>1.0163782974626783E-26</v>
      </c>
      <c r="AR78">
        <f t="shared" si="14"/>
        <v>1.0176492110199024E-28</v>
      </c>
      <c r="AS78">
        <f t="shared" si="14"/>
        <v>1.0189217137701281E-30</v>
      </c>
      <c r="AT78">
        <f t="shared" si="13"/>
        <v>1.0201958358818785E-32</v>
      </c>
      <c r="AU78">
        <f t="shared" si="13"/>
        <v>1.0214715230173575E-34</v>
      </c>
      <c r="AV78">
        <f t="shared" si="13"/>
        <v>1.0227487205590851E-36</v>
      </c>
      <c r="AW78">
        <f t="shared" si="13"/>
        <v>1.0240277979180351E-38</v>
      </c>
      <c r="AX78">
        <f t="shared" si="13"/>
        <v>1.0253081916996437E-40</v>
      </c>
      <c r="AY78">
        <f t="shared" si="13"/>
        <v>1.0265901864224126E-42</v>
      </c>
      <c r="AZ78">
        <f t="shared" si="13"/>
        <v>1.0278740680230224E-44</v>
      </c>
      <c r="BA78">
        <f t="shared" si="13"/>
        <v>1.0291592709908024E-46</v>
      </c>
      <c r="BB78">
        <f t="shared" si="13"/>
        <v>1.0304460809128967E-48</v>
      </c>
      <c r="BC78">
        <f t="shared" si="13"/>
        <v>1.0317347848000001E-50</v>
      </c>
      <c r="BD78">
        <f t="shared" si="13"/>
        <v>1.0330248150173711E-52</v>
      </c>
      <c r="BE78">
        <f t="shared" si="13"/>
        <v>1.0343164582247965E-54</v>
      </c>
      <c r="BF78">
        <f t="shared" si="13"/>
        <v>1.0356100025109887E-56</v>
      </c>
      <c r="BG78">
        <f t="shared" si="13"/>
        <v>1.036904878109188E-58</v>
      </c>
      <c r="BH78">
        <f t="shared" si="13"/>
        <v>1.0382013727558812E-60</v>
      </c>
      <c r="BI78">
        <f t="shared" si="15"/>
        <v>1.0394997756218334E-62</v>
      </c>
      <c r="BJ78">
        <f t="shared" si="15"/>
        <v>1.0407995148001843E-64</v>
      </c>
      <c r="BK78">
        <f t="shared" si="15"/>
        <v>1.0421008791082391E-66</v>
      </c>
      <c r="BL78">
        <f t="shared" si="15"/>
        <v>1.043404158802865E-68</v>
      </c>
      <c r="BM78">
        <f t="shared" si="15"/>
        <v>1.0447087798291371E-70</v>
      </c>
      <c r="BN78">
        <f t="shared" si="15"/>
        <v>1.0460150320890752E-72</v>
      </c>
      <c r="BO78">
        <f t="shared" si="15"/>
        <v>1.0473232069298465E-74</v>
      </c>
      <c r="BP78">
        <f t="shared" si="15"/>
        <v>1.0486327281403341E-76</v>
      </c>
      <c r="BQ78">
        <f t="shared" si="15"/>
        <v>1.0499438867114658E-78</v>
      </c>
      <c r="BR78">
        <f t="shared" si="15"/>
        <v>1.0512569750846554E-80</v>
      </c>
      <c r="BS78">
        <f t="shared" si="15"/>
        <v>1.0525714148845244E-82</v>
      </c>
      <c r="BT78">
        <f t="shared" si="15"/>
        <v>1.0538874981950286E-84</v>
      </c>
      <c r="BU78">
        <f t="shared" si="15"/>
        <v>1.0552055185559682E-86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5.0730790234585914</v>
      </c>
      <c r="S79">
        <f>$Z$52+(-$Z$38*$Z$49*$Z$49/(2*$Z$39)+ $Z$53-$Z$52)/$Z$49*$Z$45+$Z$38/(2*$Z$39)*$Z$45*$Z$45+SUMPRODUCT($Z$58:$Z$82,$AB$58:$AB$82,BA$58:BA$82)</f>
        <v>3.0257039771783103</v>
      </c>
      <c r="W79">
        <f>$Z$52+(-$Z$38*$Z$49*$Z$49/(2*$Z$39)+ $Z$53-$Z$52)/$Z$49*$Z$44+$Z$38/(2*$Z$39)*$Z$44*$Z$44+SUMPRODUCT($Z$58:$Z$82,$AA$58:$AA$82,BA$58:BA$82)</f>
        <v>1.5845445276908221</v>
      </c>
      <c r="Y79">
        <v>22</v>
      </c>
      <c r="Z79" s="3">
        <f t="shared" si="12"/>
        <v>0.24955067907621026</v>
      </c>
      <c r="AA79">
        <f t="shared" si="6"/>
        <v>-3.3063369317306163E-2</v>
      </c>
      <c r="AB79">
        <f t="shared" si="7"/>
        <v>-0.35579384692251448</v>
      </c>
      <c r="AC79">
        <f t="shared" si="8"/>
        <v>-0.41678186049528476</v>
      </c>
      <c r="AD79">
        <f t="shared" si="14"/>
        <v>1</v>
      </c>
      <c r="AE79">
        <f t="shared" si="14"/>
        <v>6.3912279949553431E-3</v>
      </c>
      <c r="AF79">
        <f t="shared" si="14"/>
        <v>4.0847794045118215E-5</v>
      </c>
      <c r="AG79">
        <f t="shared" si="14"/>
        <v>2.6106755691854367E-7</v>
      </c>
      <c r="AH79">
        <f t="shared" si="14"/>
        <v>1.6685422783523953E-9</v>
      </c>
      <c r="AI79">
        <f t="shared" si="14"/>
        <v>1.066403379687083E-11</v>
      </c>
      <c r="AJ79">
        <f t="shared" si="14"/>
        <v>6.8156269275418977E-14</v>
      </c>
      <c r="AK79">
        <f t="shared" si="14"/>
        <v>4.3560225622474734E-16</v>
      </c>
      <c r="AL79">
        <f t="shared" si="14"/>
        <v>2.7840332502458537E-18</v>
      </c>
      <c r="AM79">
        <f t="shared" si="14"/>
        <v>1.7793390708416063E-20</v>
      </c>
      <c r="AN79">
        <f t="shared" si="14"/>
        <v>1.1372161682080087E-22</v>
      </c>
      <c r="AO79">
        <f t="shared" si="14"/>
        <v>7.2682075902167625E-25</v>
      </c>
      <c r="AP79">
        <f t="shared" si="14"/>
        <v>4.6452770415432883E-27</v>
      </c>
      <c r="AQ79">
        <f t="shared" si="14"/>
        <v>2.9689024672233189E-29</v>
      </c>
      <c r="AR79">
        <f t="shared" si="14"/>
        <v>1.8974931987547157E-31</v>
      </c>
      <c r="AS79">
        <f t="shared" si="14"/>
        <v>1.212731128445513E-33</v>
      </c>
      <c r="AT79">
        <f t="shared" si="13"/>
        <v>7.7508411384742713E-36</v>
      </c>
      <c r="AU79">
        <f t="shared" si="13"/>
        <v>4.9537391366844537E-38</v>
      </c>
      <c r="AV79">
        <f t="shared" si="13"/>
        <v>3.1660472410684144E-40</v>
      </c>
      <c r="AW79">
        <f t="shared" si="13"/>
        <v>2.0234933441238193E-42</v>
      </c>
      <c r="AX79">
        <f t="shared" si="13"/>
        <v>1.2932605740259836E-44</v>
      </c>
      <c r="AY79">
        <f t="shared" si="13"/>
        <v>8.2655221831442488E-47</v>
      </c>
      <c r="AZ79">
        <f t="shared" si="13"/>
        <v>5.2826846379133849E-49</v>
      </c>
      <c r="BA79">
        <f t="shared" si="13"/>
        <v>3.3762837852003633E-51</v>
      </c>
      <c r="BB79">
        <f t="shared" si="13"/>
        <v>2.1578596830094928E-53</v>
      </c>
      <c r="BC79">
        <f t="shared" si="13"/>
        <v>1.3791375723911663E-55</v>
      </c>
      <c r="BD79">
        <f t="shared" si="13"/>
        <v>8.8143815926595039E-58</v>
      </c>
      <c r="BE79">
        <f t="shared" si="13"/>
        <v>5.6334715561631833E-60</v>
      </c>
      <c r="BF79">
        <f t="shared" si="13"/>
        <v>3.600480766787323E-62</v>
      </c>
      <c r="BG79">
        <f t="shared" si="13"/>
        <v>2.301149068143427E-64</v>
      </c>
      <c r="BH79">
        <f t="shared" si="13"/>
        <v>1.4707166561376051E-66</v>
      </c>
      <c r="BI79">
        <f t="shared" si="15"/>
        <v>9.3996871751738295E-69</v>
      </c>
      <c r="BJ79">
        <f t="shared" si="15"/>
        <v>6.0075536532557822E-71</v>
      </c>
      <c r="BK79">
        <f t="shared" si="15"/>
        <v>3.8395640433725918E-73</v>
      </c>
      <c r="BL79">
        <f t="shared" si="15"/>
        <v>2.4539533666211591E-75</v>
      </c>
      <c r="BM79">
        <f t="shared" si="15"/>
        <v>1.5683773553125784E-77</v>
      </c>
      <c r="BN79">
        <f t="shared" si="15"/>
        <v>1.0023856044355518E-79</v>
      </c>
      <c r="BO79">
        <f t="shared" si="15"/>
        <v>6.4064761021582929E-82</v>
      </c>
      <c r="BP79">
        <f t="shared" si="15"/>
        <v>4.09452444477815E-84</v>
      </c>
      <c r="BQ79">
        <f t="shared" si="15"/>
        <v>2.6169036084031045E-86</v>
      </c>
      <c r="BR79">
        <f t="shared" si="15"/>
        <v>1.6725230644474732E-88</v>
      </c>
      <c r="BS79">
        <f t="shared" si="15"/>
        <v>1.0689474935415012E-90</v>
      </c>
      <c r="BT79">
        <f t="shared" si="15"/>
        <v>6.8318863173712825E-93</v>
      </c>
      <c r="BU79">
        <f t="shared" si="15"/>
        <v>4.3664151032522319E-95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5.1547552919255857</v>
      </c>
      <c r="S80">
        <f>$Z$52+(-$Z$38*$Z$49*$Z$49/(2*$Z$39)+ $Z$53-$Z$52)/$Z$49*$Z$45+$Z$38/(2*$Z$39)*$Z$45*$Z$45+SUMPRODUCT($Z$58:$Z$82,$AB$58:$AB$82,BB$58:BB$82)</f>
        <v>3.0491943574236369</v>
      </c>
      <c r="W80">
        <f>$Z$52+(-$Z$38*$Z$49*$Z$49/(2*$Z$39)+ $Z$53-$Z$52)/$Z$49*$Z$44+$Z$38/(2*$Z$39)*$Z$44*$Z$44+SUMPRODUCT($Z$58:$Z$82,$AA$58:$AA$82,BB$58:BB$82)</f>
        <v>1.5789381474408415</v>
      </c>
      <c r="Y80">
        <v>23</v>
      </c>
      <c r="Z80" s="3">
        <f t="shared" si="12"/>
        <v>-0.20089630179507942</v>
      </c>
      <c r="AA80">
        <f t="shared" si="6"/>
        <v>-0.4466088068528058</v>
      </c>
      <c r="AB80">
        <f t="shared" si="7"/>
        <v>-0.9285540384897063</v>
      </c>
      <c r="AC80">
        <f t="shared" si="8"/>
        <v>-0.26147994095382948</v>
      </c>
      <c r="AD80">
        <f t="shared" si="14"/>
        <v>1</v>
      </c>
      <c r="AE80">
        <f t="shared" si="14"/>
        <v>3.9953796967133861E-3</v>
      </c>
      <c r="AF80">
        <f t="shared" si="14"/>
        <v>1.5963058391961906E-5</v>
      </c>
      <c r="AG80">
        <f t="shared" si="14"/>
        <v>6.3778477283348231E-8</v>
      </c>
      <c r="AH80">
        <f t="shared" si="14"/>
        <v>2.5481923322518542E-10</v>
      </c>
      <c r="AI80">
        <f t="shared" si="14"/>
        <v>1.018099557024502E-12</v>
      </c>
      <c r="AJ80">
        <f t="shared" si="14"/>
        <v>4.0676941645826828E-15</v>
      </c>
      <c r="AK80">
        <f t="shared" si="14"/>
        <v>1.6251982677612242E-17</v>
      </c>
      <c r="AL80">
        <f t="shared" si="14"/>
        <v>6.4932839469874102E-20</v>
      </c>
      <c r="AM80">
        <f t="shared" si="14"/>
        <v>2.5943133987144572E-22</v>
      </c>
      <c r="AN80">
        <f t="shared" si="14"/>
        <v>1.0365267080134577E-24</v>
      </c>
      <c r="AO80">
        <f t="shared" si="14"/>
        <v>4.1413176270726776E-27</v>
      </c>
      <c r="AP80">
        <f t="shared" si="14"/>
        <v>1.6546135816579537E-29</v>
      </c>
      <c r="AQ80">
        <f t="shared" si="14"/>
        <v>6.6108095100619812E-32</v>
      </c>
      <c r="AR80">
        <f t="shared" si="14"/>
        <v>2.6412693220138346E-34</v>
      </c>
      <c r="AS80">
        <f t="shared" si="14"/>
        <v>1.0552873473049164E-36</v>
      </c>
      <c r="AT80">
        <f t="shared" si="13"/>
        <v>4.2162736416203206E-39</v>
      </c>
      <c r="AU80">
        <f t="shared" si="13"/>
        <v>1.6845613545326455E-41</v>
      </c>
      <c r="AV80">
        <f t="shared" si="13"/>
        <v>6.7304613416933737E-44</v>
      </c>
      <c r="AW80">
        <f t="shared" si="13"/>
        <v>2.6890753940378064E-46</v>
      </c>
      <c r="AX80">
        <f t="shared" si="13"/>
        <v>1.0743875808246704E-48</v>
      </c>
      <c r="AY80">
        <f t="shared" si="13"/>
        <v>4.2925857578764584E-51</v>
      </c>
      <c r="AZ80">
        <f t="shared" si="13"/>
        <v>1.7150513393185154E-53</v>
      </c>
      <c r="BA80">
        <f t="shared" si="13"/>
        <v>6.8522803917136975E-56</v>
      </c>
      <c r="BB80">
        <f t="shared" si="13"/>
        <v>2.7377458324554497E-58</v>
      </c>
      <c r="BC80">
        <f t="shared" si="13"/>
        <v>1.0938336288450074E-60</v>
      </c>
      <c r="BD80">
        <f t="shared" si="13"/>
        <v>4.3702800930205237E-63</v>
      </c>
      <c r="BE80">
        <f t="shared" si="13"/>
        <v>1.7460926038284431E-65</v>
      </c>
      <c r="BF80">
        <f t="shared" si="13"/>
        <v>6.9763043249054905E-68</v>
      </c>
      <c r="BG80">
        <f t="shared" si="13"/>
        <v>2.7872980963457553E-70</v>
      </c>
      <c r="BH80">
        <f t="shared" si="13"/>
        <v>1.1136312746789353E-72</v>
      </c>
      <c r="BI80">
        <f t="shared" si="15"/>
        <v>4.4493806690770414E-75</v>
      </c>
      <c r="BJ80">
        <f t="shared" si="15"/>
        <v>1.7776962831970561E-77</v>
      </c>
      <c r="BK80">
        <f t="shared" si="15"/>
        <v>7.1025706954135866E-80</v>
      </c>
      <c r="BL80">
        <f t="shared" si="15"/>
        <v>2.8377472392770387E-82</v>
      </c>
      <c r="BM80">
        <f t="shared" si="15"/>
        <v>1.1337876201457807E-84</v>
      </c>
      <c r="BN80">
        <f t="shared" si="15"/>
        <v>4.5299114375081831E-87</v>
      </c>
      <c r="BO80">
        <f t="shared" si="15"/>
        <v>1.8098719783611288E-89</v>
      </c>
      <c r="BP80">
        <f t="shared" si="15"/>
        <v>7.2311247975608356E-92</v>
      </c>
      <c r="BQ80">
        <f t="shared" si="15"/>
        <v>2.8891085371269194E-94</v>
      </c>
      <c r="BR80">
        <f t="shared" si="15"/>
        <v>1.1543087885767255E-96</v>
      </c>
      <c r="BS80">
        <f t="shared" si="15"/>
        <v>4.6119012863428499E-99</v>
      </c>
      <c r="BT80">
        <f t="shared" si="15"/>
        <v>1.8426294320427995E-101</v>
      </c>
      <c r="BU80">
        <f t="shared" si="15"/>
        <v>7.3620056850211213E-104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5.2330142904591561</v>
      </c>
      <c r="S81">
        <f>$Z$52+(-$Z$38*$Z$49*$Z$49/(2*$Z$39)+ $Z$53-$Z$52)/$Z$49*$Z$45+$Z$38/(2*$Z$39)*$Z$45*$Z$45+SUMPRODUCT($Z$58:$Z$82,$AB$58:$AB$82,BC$58:BC$82)</f>
        <v>3.0735851854046614</v>
      </c>
      <c r="W81">
        <f>$Z$52+(-$Z$38*$Z$49*$Z$49/(2*$Z$39)+ $Z$53-$Z$52)/$Z$49*$Z$44+$Z$38/(2*$Z$39)*$Z$44*$Z$44+SUMPRODUCT($Z$58:$Z$82,$AA$58:$AA$82,BC$58:BC$82)</f>
        <v>1.5737254837468853</v>
      </c>
      <c r="Y81">
        <v>24</v>
      </c>
      <c r="Z81" s="3">
        <f t="shared" si="12"/>
        <v>0.22875478915319275</v>
      </c>
      <c r="AA81">
        <f t="shared" si="6"/>
        <v>-0.77887727876211155</v>
      </c>
      <c r="AB81">
        <f t="shared" si="7"/>
        <v>0.38649916929245193</v>
      </c>
      <c r="AC81">
        <f t="shared" si="8"/>
        <v>0.81862481468669224</v>
      </c>
      <c r="AD81">
        <f t="shared" si="14"/>
        <v>1</v>
      </c>
      <c r="AE81">
        <f t="shared" si="14"/>
        <v>2.4460423543624672E-3</v>
      </c>
      <c r="AF81">
        <f t="shared" si="14"/>
        <v>5.9831229834655653E-6</v>
      </c>
      <c r="AG81">
        <f t="shared" si="14"/>
        <v>1.463497170089034E-8</v>
      </c>
      <c r="AH81">
        <f t="shared" si="14"/>
        <v>3.5797760635273884E-11</v>
      </c>
      <c r="AI81">
        <f t="shared" si="14"/>
        <v>8.7562835545965289E-14</v>
      </c>
      <c r="AJ81">
        <f t="shared" si="14"/>
        <v>2.1418239668586872E-16</v>
      </c>
      <c r="AK81">
        <f t="shared" si="14"/>
        <v>5.2389921385246464E-19</v>
      </c>
      <c r="AL81">
        <f t="shared" si="14"/>
        <v>1.2814796202649122E-21</v>
      </c>
      <c r="AM81">
        <f t="shared" si="14"/>
        <v>3.1345533143265464E-24</v>
      </c>
      <c r="AN81">
        <f t="shared" si="14"/>
        <v>7.6672501688494894E-27</v>
      </c>
      <c r="AO81">
        <f t="shared" si="14"/>
        <v>1.8754417977844758E-29</v>
      </c>
      <c r="AP81">
        <f t="shared" si="14"/>
        <v>4.587409905010087E-32</v>
      </c>
      <c r="AQ81">
        <f t="shared" si="14"/>
        <v>1.1220998924475936E-34</v>
      </c>
      <c r="AR81">
        <f t="shared" si="14"/>
        <v>2.7447037637242608E-37</v>
      </c>
      <c r="AS81">
        <f t="shared" si="14"/>
        <v>6.7136614140207386E-40</v>
      </c>
      <c r="AT81">
        <f t="shared" si="13"/>
        <v>1.6421900171542571E-42</v>
      </c>
      <c r="AU81">
        <f t="shared" si="13"/>
        <v>4.0168661909431623E-45</v>
      </c>
      <c r="AV81">
        <f t="shared" si="13"/>
        <v>9.8254234168600085E-48</v>
      </c>
      <c r="AW81">
        <f t="shared" si="13"/>
        <v>2.4033407029891791E-50</v>
      </c>
      <c r="AX81">
        <f t="shared" si="13"/>
        <v>5.878672303071698E-53</v>
      </c>
      <c r="AY81">
        <f t="shared" si="13"/>
        <v>1.43794793655011E-55</v>
      </c>
      <c r="AZ81">
        <f t="shared" si="13"/>
        <v>3.5172823175844409E-58</v>
      </c>
      <c r="BA81">
        <f t="shared" si="13"/>
        <v>8.6034202794260619E-61</v>
      </c>
      <c r="BB81">
        <f t="shared" si="13"/>
        <v>2.1044327358764741E-63</v>
      </c>
      <c r="BC81">
        <f t="shared" si="13"/>
        <v>5.1475327181890837E-66</v>
      </c>
      <c r="BD81">
        <f t="shared" si="13"/>
        <v>1.2591081232026782E-68</v>
      </c>
      <c r="BE81">
        <f t="shared" si="13"/>
        <v>3.0798313535978891E-71</v>
      </c>
      <c r="BF81">
        <f t="shared" si="13"/>
        <v>7.5333995660103025E-74</v>
      </c>
      <c r="BG81">
        <f t="shared" si="13"/>
        <v>1.8427011751432539E-76</v>
      </c>
      <c r="BH81">
        <f t="shared" si="13"/>
        <v>4.5073244703420376E-79</v>
      </c>
      <c r="BI81">
        <f t="shared" si="15"/>
        <v>1.1025108946006154E-81</v>
      </c>
      <c r="BJ81">
        <f t="shared" si="15"/>
        <v>2.6967879551418417E-84</v>
      </c>
      <c r="BK81">
        <f t="shared" si="15"/>
        <v>6.5964566070186967E-87</v>
      </c>
      <c r="BL81">
        <f t="shared" si="15"/>
        <v>1.6135215742403471E-89</v>
      </c>
      <c r="BM81">
        <f t="shared" si="15"/>
        <v>3.9467415406803205E-92</v>
      </c>
      <c r="BN81">
        <f t="shared" si="15"/>
        <v>9.6538955769868033E-95</v>
      </c>
      <c r="BO81">
        <f t="shared" si="15"/>
        <v>2.3613842577783094E-97</v>
      </c>
      <c r="BP81">
        <f t="shared" si="15"/>
        <v>5.7760450758585448E-100</v>
      </c>
      <c r="BQ81">
        <f t="shared" si="15"/>
        <v>1.4128448857255378E-102</v>
      </c>
      <c r="BR81">
        <f t="shared" si="15"/>
        <v>3.4558791787513863E-105</v>
      </c>
      <c r="BS81">
        <f t="shared" si="15"/>
        <v>8.4532256228255295E-108</v>
      </c>
      <c r="BT81">
        <f t="shared" si="15"/>
        <v>2.0676944920340527E-110</v>
      </c>
      <c r="BU81">
        <f t="shared" si="15"/>
        <v>5.0576693982723232E-113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5.3080654242341154</v>
      </c>
      <c r="S82">
        <f>$Z$52+(-$Z$38*$Z$49*$Z$49/(2*$Z$39)+ $Z$53-$Z$52)/$Z$49*$Z$45+$Z$38/(2*$Z$39)*$Z$45*$Z$45+SUMPRODUCT($Z$58:$Z$82,$AB$58:$AB$82,BD$58:BD$82)</f>
        <v>3.0987757647726477</v>
      </c>
      <c r="W82">
        <f>$Z$52+(-$Z$38*$Z$49*$Z$49/(2*$Z$39)+ $Z$53-$Z$52)/$Z$49*$Z$44+$Z$38/(2*$Z$39)*$Z$44*$Z$44+SUMPRODUCT($Z$58:$Z$82,$AA$58:$AA$82,BD$58:BD$82)</f>
        <v>1.5688913011953032</v>
      </c>
      <c r="Y82">
        <v>25</v>
      </c>
      <c r="Z82" s="3">
        <f t="shared" si="12"/>
        <v>-0.18482460069277107</v>
      </c>
      <c r="AA82">
        <f t="shared" si="6"/>
        <v>-0.96940026593933037</v>
      </c>
      <c r="AB82">
        <f t="shared" si="7"/>
        <v>0.91577332665505862</v>
      </c>
      <c r="AC82">
        <f t="shared" si="8"/>
        <v>-0.99658449300666951</v>
      </c>
      <c r="AD82">
        <f t="shared" si="14"/>
        <v>1</v>
      </c>
      <c r="AE82">
        <f t="shared" si="14"/>
        <v>1.4665674907116176E-3</v>
      </c>
      <c r="AF82">
        <f t="shared" si="14"/>
        <v>2.1508201206096655E-6</v>
      </c>
      <c r="AG82">
        <f t="shared" si="14"/>
        <v>3.1543227437659235E-9</v>
      </c>
      <c r="AH82">
        <f t="shared" si="14"/>
        <v>4.6260271912193754E-12</v>
      </c>
      <c r="AI82">
        <f t="shared" si="14"/>
        <v>6.7843808241884584E-15</v>
      </c>
      <c r="AJ82">
        <f t="shared" si="14"/>
        <v>9.949751971839337E-18</v>
      </c>
      <c r="AK82">
        <f t="shared" si="14"/>
        <v>1.4591982782542401E-20</v>
      </c>
      <c r="AL82">
        <f t="shared" si="14"/>
        <v>2.1400126736106978E-23</v>
      </c>
      <c r="AM82">
        <f t="shared" si="14"/>
        <v>3.1384728939602551E-26</v>
      </c>
      <c r="AN82">
        <f t="shared" si="14"/>
        <v>4.6027823167614101E-29</v>
      </c>
      <c r="AO82">
        <f t="shared" si="14"/>
        <v>6.7502906483175222E-32</v>
      </c>
      <c r="AP82">
        <f t="shared" si="14"/>
        <v>9.8997564301116554E-35</v>
      </c>
      <c r="AQ82">
        <f t="shared" si="14"/>
        <v>1.4518660946364176E-37</v>
      </c>
      <c r="AR82">
        <f t="shared" si="14"/>
        <v>2.1292595319018455E-40</v>
      </c>
      <c r="AS82">
        <f t="shared" si="14"/>
        <v>3.1227026865244253E-43</v>
      </c>
      <c r="AT82">
        <f t="shared" si="13"/>
        <v>4.5796542432142769E-46</v>
      </c>
      <c r="AU82">
        <f t="shared" si="13"/>
        <v>6.7163717688583995E-49</v>
      </c>
      <c r="AV82">
        <f t="shared" si="13"/>
        <v>9.8500109492690814E-52</v>
      </c>
      <c r="AW82">
        <f t="shared" si="13"/>
        <v>1.444570923455948E-54</v>
      </c>
      <c r="AX82">
        <f t="shared" si="13"/>
        <v>2.118560422609749E-57</v>
      </c>
      <c r="AY82">
        <f t="shared" si="13"/>
        <v>3.1070113563622947E-60</v>
      </c>
      <c r="AZ82">
        <f t="shared" si="13"/>
        <v>4.5566429188400559E-63</v>
      </c>
      <c r="BA82">
        <f t="shared" si="13"/>
        <v>6.6826233250803017E-66</v>
      </c>
      <c r="BB82">
        <f t="shared" si="13"/>
        <v>9.8005165865126328E-69</v>
      </c>
      <c r="BC82">
        <f t="shared" si="13"/>
        <v>1.4373122394117182E-71</v>
      </c>
      <c r="BD82">
        <f t="shared" si="13"/>
        <v>2.107915074232153E-74</v>
      </c>
      <c r="BE82">
        <f t="shared" si="13"/>
        <v>3.09139923694912E-77</v>
      </c>
      <c r="BF82">
        <f t="shared" si="13"/>
        <v>4.5337466866694025E-80</v>
      </c>
      <c r="BG82">
        <f t="shared" si="13"/>
        <v>6.6490444605773496E-83</v>
      </c>
      <c r="BH82">
        <f t="shared" si="13"/>
        <v>9.7512709231692649E-86</v>
      </c>
      <c r="BI82">
        <f t="shared" si="15"/>
        <v>1.4300900288234744E-88</v>
      </c>
      <c r="BJ82">
        <f t="shared" si="15"/>
        <v>2.0973232166310034E-91</v>
      </c>
      <c r="BK82">
        <f t="shared" si="15"/>
        <v>3.0758655653576252E-94</v>
      </c>
      <c r="BL82">
        <f t="shared" si="15"/>
        <v>4.5109655035507664E-97</v>
      </c>
      <c r="BM82">
        <f t="shared" si="15"/>
        <v>6.6156343232475022E-100</v>
      </c>
      <c r="BN82">
        <f t="shared" si="15"/>
        <v>9.7022727095740225E-103</v>
      </c>
      <c r="BO82">
        <f t="shared" si="15"/>
        <v>1.4229041084193735E-105</v>
      </c>
      <c r="BP82">
        <f t="shared" si="15"/>
        <v>2.0867845810258155E-108</v>
      </c>
      <c r="BQ82">
        <f t="shared" si="15"/>
        <v>3.0604099474028881E-111</v>
      </c>
      <c r="BR82">
        <f t="shared" si="15"/>
        <v>4.4882987913852189E-114</v>
      </c>
      <c r="BS82">
        <f t="shared" si="15"/>
        <v>6.582392065269797E-117</v>
      </c>
      <c r="BT82">
        <f t="shared" si="15"/>
        <v>9.653520702340438E-120</v>
      </c>
      <c r="BU82">
        <f t="shared" si="15"/>
        <v>1.4157542958483149E-122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5.3801028258266594</v>
      </c>
      <c r="S83">
        <f>$Z$52+(-$Z$38*$Z$49*$Z$49/(2*$Z$39)+ $Z$53-$Z$52)/$Z$49*$Z$45+$Z$38/(2*$Z$39)*$Z$45*$Z$45+SUMPRODUCT($Z$58:$Z$82,$AB$58:$AB$82,BE$58:BE$82)</f>
        <v>3.1246714470642427</v>
      </c>
      <c r="W83">
        <f>$Z$52+(-$Z$38*$Z$49*$Z$49/(2*$Z$39)+ $Z$53-$Z$52)/$Z$49*$Z$44+$Z$38/(2*$Z$39)*$Z$44*$Z$44+SUMPRODUCT($Z$58:$Z$82,$AA$58:$AA$82,BE$58:BE$82)</f>
        <v>1.5644233396744456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5.4493063430211759</v>
      </c>
      <c r="S84">
        <f>$Z$52+(-$Z$38*$Z$49*$Z$49/(2*$Z$39)+ $Z$53-$Z$52)/$Z$49*$Z$45+$Z$38/(2*$Z$39)*$Z$45*$Z$45+SUMPRODUCT($Z$58:$Z$82,$AB$58:$AB$82,BF$58:BF$82)</f>
        <v>3.151183896116275</v>
      </c>
      <c r="W84">
        <f>$Z$52+(-$Z$38*$Z$49*$Z$49/(2*$Z$39)+ $Z$53-$Z$52)/$Z$49*$Z$44+$Z$38/(2*$Z$39)*$Z$44*$Z$44+SUMPRODUCT($Z$58:$Z$82,$AA$58:$AA$82,BF$58:BF$82)</f>
        <v>1.5603116745743415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5.5158425606867922</v>
      </c>
      <c r="S85">
        <f>$Z$52+(-$Z$38*$Z$49*$Z$49/(2*$Z$39)+ $Z$53-$Z$52)/$Z$49*$Z$45+$Z$38/(2*$Z$39)*$Z$45*$Z$45+SUMPRODUCT($Z$58:$Z$82,$AB$58:$AB$82,BG$58:BG$82)</f>
        <v>3.1782311426709327</v>
      </c>
      <c r="W85">
        <f>$Z$52+(-$Z$38*$Z$49*$Z$49/(2*$Z$39)+ $Z$53-$Z$52)/$Z$49*$Z$44+$Z$38/(2*$Z$39)*$Z$44*$Z$44+SUMPRODUCT($Z$58:$Z$82,$AA$58:$AA$82,BG$58:BG$82)</f>
        <v>1.5565481752653727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5.5798657773670692</v>
      </c>
      <c r="S86">
        <f>$Z$52+(-$Z$38*$Z$49*$Z$49/(2*$Z$39)+ $Z$53-$Z$52)/$Z$49*$Z$45+$Z$38/(2*$Z$39)*$Z$45*$Z$45+SUMPRODUCT($Z$58:$Z$82,$AB$58:$AB$82,BH$58:BH$82)</f>
        <v>3.205737474730777</v>
      </c>
      <c r="W86">
        <f>$Z$52+(-$Z$38*$Z$49*$Z$49/(2*$Z$39)+ $Z$53-$Z$52)/$Z$49*$Z$44+$Z$38/(2*$Z$39)*$Z$44*$Z$44+SUMPRODUCT($Z$58:$Z$82,$AA$58:$AA$82,BH$58:BH$82)</f>
        <v>1.5531260524848944</v>
      </c>
      <c r="AC86" t="s">
        <v>21</v>
      </c>
      <c r="AD86">
        <f>$Z$52+(-$Z$38*$Z$49*$Z$49/(2*$Z$37)+ $Z$53-$Z$52)/$Z$49*$Z$44+$Z$38/(2*$Z$37)*$Z$44*$Z$44+SUMPRODUCT($Z$58:$Z$82,$AA$58:$AA$82,AD$58:AD$82)</f>
        <v>1.4203283700040794</v>
      </c>
      <c r="AE86">
        <f t="shared" ref="AE86:BU86" si="16">$Z$52+(-$Z$38*$Z$49*$Z$49/(2*$Z$37)+ $Z$53-$Z$52)/$Z$49*$Z$44+$Z$38/(2*$Z$37)*$Z$44*$Z$44+SUMPRODUCT($Z$58:$Z$82,$AA$58:$AA$82,AE$58:AE$82)</f>
        <v>1.3123507785330635</v>
      </c>
      <c r="AF86">
        <f t="shared" si="16"/>
        <v>1.2900423289176666</v>
      </c>
      <c r="AG86">
        <f t="shared" si="16"/>
        <v>1.25558773189073</v>
      </c>
      <c r="AH86">
        <f t="shared" si="16"/>
        <v>1.2207494787005104</v>
      </c>
      <c r="AI86">
        <f t="shared" si="16"/>
        <v>1.1890053794618027</v>
      </c>
      <c r="AJ86">
        <f t="shared" si="16"/>
        <v>1.1608857163212409</v>
      </c>
      <c r="AK86">
        <f t="shared" si="16"/>
        <v>1.136107140509889</v>
      </c>
      <c r="AL86">
        <f t="shared" si="16"/>
        <v>1.1142140090976169</v>
      </c>
      <c r="AM86">
        <f t="shared" si="16"/>
        <v>1.094764419881828</v>
      </c>
      <c r="AN86">
        <f t="shared" si="16"/>
        <v>1.077377130086925</v>
      </c>
      <c r="AO86">
        <f t="shared" si="16"/>
        <v>1.0617358166784419</v>
      </c>
      <c r="AP86">
        <f t="shared" si="16"/>
        <v>1.0475813339768407</v>
      </c>
      <c r="AQ86">
        <f t="shared" si="16"/>
        <v>1.0347018531141536</v>
      </c>
      <c r="AR86">
        <f t="shared" si="16"/>
        <v>1.022923900856249</v>
      </c>
      <c r="AS86">
        <f t="shared" si="16"/>
        <v>1.0121049938422846</v>
      </c>
      <c r="AT86">
        <f t="shared" si="16"/>
        <v>1.0021278026665417</v>
      </c>
      <c r="AU86">
        <f t="shared" si="16"/>
        <v>0.99289557383726856</v>
      </c>
      <c r="AV86">
        <f t="shared" si="16"/>
        <v>0.98432852148715533</v>
      </c>
      <c r="AW86">
        <f t="shared" si="16"/>
        <v>0.97636094593362499</v>
      </c>
      <c r="AX86">
        <f t="shared" si="16"/>
        <v>0.96893888956910368</v>
      </c>
      <c r="AY86">
        <f t="shared" si="16"/>
        <v>0.96201820329640042</v>
      </c>
      <c r="AZ86">
        <f t="shared" si="16"/>
        <v>0.95556291848079011</v>
      </c>
      <c r="BA86">
        <f t="shared" si="16"/>
        <v>0.94954386369711852</v>
      </c>
      <c r="BB86">
        <f t="shared" si="16"/>
        <v>0.9439374834471379</v>
      </c>
      <c r="BC86">
        <f t="shared" si="16"/>
        <v>0.93872481975318156</v>
      </c>
      <c r="BD86">
        <f t="shared" si="16"/>
        <v>0.93389063720159948</v>
      </c>
      <c r="BE86">
        <f t="shared" si="16"/>
        <v>0.92942267568074188</v>
      </c>
      <c r="BF86">
        <f t="shared" si="16"/>
        <v>0.92531101058063792</v>
      </c>
      <c r="BG86">
        <f t="shared" si="16"/>
        <v>0.92154751127166923</v>
      </c>
      <c r="BH86">
        <f t="shared" si="16"/>
        <v>0.91812538849119096</v>
      </c>
      <c r="BI86">
        <f t="shared" si="16"/>
        <v>0.91503881611158067</v>
      </c>
      <c r="BJ86">
        <f t="shared" si="16"/>
        <v>0.91228262068223853</v>
      </c>
      <c r="BK86">
        <f t="shared" si="16"/>
        <v>0.90985203138391579</v>
      </c>
      <c r="BL86">
        <f t="shared" si="16"/>
        <v>0.90774247919245499</v>
      </c>
      <c r="BM86">
        <f t="shared" si="16"/>
        <v>0.90594944016676027</v>
      </c>
      <c r="BN86">
        <f t="shared" si="16"/>
        <v>0.90446831704717867</v>
      </c>
      <c r="BO86">
        <f t="shared" si="16"/>
        <v>0.9032943510444611</v>
      </c>
      <c r="BP86">
        <f t="shared" si="16"/>
        <v>0.90242256017940603</v>
      </c>
      <c r="BQ86">
        <f t="shared" si="16"/>
        <v>0.90184769980274082</v>
      </c>
      <c r="BR86">
        <f t="shared" si="16"/>
        <v>0.90156424002881363</v>
      </c>
      <c r="BS86">
        <f t="shared" si="16"/>
        <v>0.90156635765041593</v>
      </c>
      <c r="BT86">
        <f t="shared" si="16"/>
        <v>0.90184793931006202</v>
      </c>
      <c r="BU86">
        <f t="shared" si="16"/>
        <v>0.90240259309383286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5.641518983335633</v>
      </c>
      <c r="S87">
        <f>$Z$52+(-$Z$38*$Z$49*$Z$49/(2*$Z$39)+ $Z$53-$Z$52)/$Z$49*$Z$45+$Z$38/(2*$Z$39)*$Z$45*$Z$45+SUMPRODUCT($Z$58:$Z$82,$AB$58:$AB$82,BI$58:BI$82)</f>
        <v>3.2336332388436508</v>
      </c>
      <c r="W87">
        <f>$Z$52+(-$Z$38*$Z$49*$Z$49/(2*$Z$39)+ $Z$53-$Z$52)/$Z$49*$Z$44+$Z$38/(2*$Z$39)*$Z$44*$Z$44+SUMPRODUCT($Z$58:$Z$82,$AA$58:$AA$82,BI$58:BI$82)</f>
        <v>1.5500394801052844</v>
      </c>
      <c r="AC87" t="s">
        <v>22</v>
      </c>
      <c r="AD87">
        <f>$Z$52+(-$Z$38*$Z$49*$Z$49/(2*$Z$37)+ $Z$53-$Z$52)/$Z$49*$Z$45+$Z$38/(2*$Z$37)*$Z$45*$Z$45+SUMPRODUCT($Z$58:$Z$82,$AB$58:$AB$82,AD$58:AD$82)</f>
        <v>1.4625897347626653</v>
      </c>
      <c r="AE87">
        <f t="shared" ref="AE87:BU87" si="17">$Z$52+(-$Z$38*$Z$49*$Z$49/(2*$Z$37)+ $Z$53-$Z$52)/$Z$49*$Z$45+$Z$38/(2*$Z$37)*$Z$45*$Z$45+SUMPRODUCT($Z$58:$Z$82,$AB$58:$AB$82,AE$58:AE$82)</f>
        <v>1.4991177406958225</v>
      </c>
      <c r="AF87">
        <f t="shared" si="17"/>
        <v>1.4991178653435533</v>
      </c>
      <c r="AG87">
        <f t="shared" si="17"/>
        <v>1.4991156981084077</v>
      </c>
      <c r="AH87">
        <f t="shared" si="17"/>
        <v>1.4991141174560485</v>
      </c>
      <c r="AI87">
        <f t="shared" si="17"/>
        <v>1.4991227490089694</v>
      </c>
      <c r="AJ87">
        <f t="shared" si="17"/>
        <v>1.4991937584538761</v>
      </c>
      <c r="AK87">
        <f t="shared" si="17"/>
        <v>1.4994651832088728</v>
      </c>
      <c r="AL87">
        <f t="shared" si="17"/>
        <v>1.5001702138992146</v>
      </c>
      <c r="AM87">
        <f t="shared" si="17"/>
        <v>1.5016038794781239</v>
      </c>
      <c r="AN87">
        <f t="shared" si="17"/>
        <v>1.504072977983288</v>
      </c>
      <c r="AO87">
        <f t="shared" si="17"/>
        <v>1.5078534957833827</v>
      </c>
      <c r="AP87">
        <f t="shared" si="17"/>
        <v>1.5131649715336497</v>
      </c>
      <c r="AQ87">
        <f t="shared" si="17"/>
        <v>1.5201608201019625</v>
      </c>
      <c r="AR87">
        <f t="shared" si="17"/>
        <v>1.5289297833867415</v>
      </c>
      <c r="AS87">
        <f t="shared" si="17"/>
        <v>1.5395036115948688</v>
      </c>
      <c r="AT87">
        <f t="shared" si="17"/>
        <v>1.5518673434908887</v>
      </c>
      <c r="AU87">
        <f t="shared" si="17"/>
        <v>1.5659699166324947</v>
      </c>
      <c r="AV87">
        <f t="shared" si="17"/>
        <v>1.5817338873867515</v>
      </c>
      <c r="AW87">
        <f t="shared" si="17"/>
        <v>1.5990637297420354</v>
      </c>
      <c r="AX87">
        <f t="shared" si="17"/>
        <v>1.6178525968621584</v>
      </c>
      <c r="AY87">
        <f t="shared" si="17"/>
        <v>1.6379876167521097</v>
      </c>
      <c r="AZ87">
        <f t="shared" si="17"/>
        <v>1.6593539274200846</v>
      </c>
      <c r="BA87">
        <f t="shared" si="17"/>
        <v>1.6818376563811284</v>
      </c>
      <c r="BB87">
        <f t="shared" si="17"/>
        <v>1.7053280366264549</v>
      </c>
      <c r="BC87">
        <f t="shared" si="17"/>
        <v>1.7297188646074795</v>
      </c>
      <c r="BD87">
        <f t="shared" si="17"/>
        <v>1.7549094439754658</v>
      </c>
      <c r="BE87">
        <f t="shared" si="17"/>
        <v>1.7808051262670608</v>
      </c>
      <c r="BF87">
        <f t="shared" si="17"/>
        <v>1.8073175753190931</v>
      </c>
      <c r="BG87">
        <f t="shared" si="17"/>
        <v>1.8343648218737507</v>
      </c>
      <c r="BH87">
        <f t="shared" si="17"/>
        <v>1.861871153933595</v>
      </c>
      <c r="BI87">
        <f t="shared" si="17"/>
        <v>1.8897669180464689</v>
      </c>
      <c r="BJ87">
        <f t="shared" si="17"/>
        <v>1.9179882529031658</v>
      </c>
      <c r="BK87">
        <f t="shared" si="17"/>
        <v>1.9464767657436415</v>
      </c>
      <c r="BL87">
        <f t="shared" si="17"/>
        <v>1.9751792010646119</v>
      </c>
      <c r="BM87">
        <f t="shared" si="17"/>
        <v>2.0040471009411087</v>
      </c>
      <c r="BN87">
        <f t="shared" si="17"/>
        <v>2.033036451092924</v>
      </c>
      <c r="BO87">
        <f t="shared" si="17"/>
        <v>2.0621073507010781</v>
      </c>
      <c r="BP87">
        <f t="shared" si="17"/>
        <v>2.0912236953156289</v>
      </c>
      <c r="BQ87">
        <f t="shared" si="17"/>
        <v>2.1203528599725652</v>
      </c>
      <c r="BR87">
        <f t="shared" si="17"/>
        <v>2.1494654156894852</v>
      </c>
      <c r="BS87">
        <f t="shared" si="17"/>
        <v>2.1785348644864766</v>
      </c>
      <c r="BT87">
        <f t="shared" si="17"/>
        <v>2.2075373773691496</v>
      </c>
      <c r="BU87">
        <f t="shared" si="17"/>
        <v>2.2364515664635238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5.7009347835439836</v>
      </c>
      <c r="S88">
        <f>$Z$52+(-$Z$38*$Z$49*$Z$49/(2*$Z$39)+ $Z$53-$Z$52)/$Z$49*$Z$45+$Z$38/(2*$Z$39)*$Z$45*$Z$45+SUMPRODUCT($Z$58:$Z$82,$AB$58:$AB$82,BJ$58:BJ$82)</f>
        <v>3.2618545737003477</v>
      </c>
      <c r="W88">
        <f>$Z$52+(-$Z$38*$Z$49*$Z$49/(2*$Z$39)+ $Z$53-$Z$52)/$Z$49*$Z$44+$Z$38/(2*$Z$39)*$Z$44*$Z$44+SUMPRODUCT($Z$58:$Z$82,$AA$58:$AA$82,BJ$58:BJ$82)</f>
        <v>1.5472832846759421</v>
      </c>
      <c r="AC88" t="s">
        <v>23</v>
      </c>
      <c r="AD88">
        <f>$Z$52+(-$Z$38*$Z$49*$Z$49/(2*$Z$37)+ $Z$53-$Z$52)/$Z$49*$Z$46+$Z$38/(2*$Z$37)*$Z$46*$Z$46+SUMPRODUCT($Z$58:$Z$82,$AC$58:$AC$82,AD$58:AD$82)</f>
        <v>1.7345008870037777</v>
      </c>
      <c r="AE88">
        <f t="shared" ref="AE88:BU88" si="18">$Z$52+(-$Z$38*$Z$49*$Z$49/(2*$Z$37)+ $Z$53-$Z$52)/$Z$49*$Z$46+$Z$38/(2*$Z$37)*$Z$46*$Z$46+SUMPRODUCT($Z$58:$Z$82,$AC$58:$AC$82,AE$58:AE$82)</f>
        <v>1.636060225688472</v>
      </c>
      <c r="AF88">
        <f t="shared" si="18"/>
        <v>1.6414990628299453</v>
      </c>
      <c r="AG88">
        <f t="shared" si="18"/>
        <v>1.6799818472978751</v>
      </c>
      <c r="AH88">
        <f t="shared" si="18"/>
        <v>1.7652368745267406</v>
      </c>
      <c r="AI88">
        <f t="shared" si="18"/>
        <v>1.8871159885409936</v>
      </c>
      <c r="AJ88">
        <f t="shared" si="18"/>
        <v>2.0312217907886501</v>
      </c>
      <c r="AK88">
        <f t="shared" si="18"/>
        <v>2.1863557317354143</v>
      </c>
      <c r="AL88">
        <f t="shared" si="18"/>
        <v>2.3451043537035732</v>
      </c>
      <c r="AM88">
        <f t="shared" si="18"/>
        <v>2.5028867736705909</v>
      </c>
      <c r="AN88">
        <f t="shared" si="18"/>
        <v>2.6570015984571791</v>
      </c>
      <c r="AO88">
        <f t="shared" si="18"/>
        <v>2.8059410475526034</v>
      </c>
      <c r="AP88">
        <f t="shared" si="18"/>
        <v>2.9489410524575197</v>
      </c>
      <c r="AQ88">
        <f t="shared" si="18"/>
        <v>3.0856954036210862</v>
      </c>
      <c r="AR88">
        <f t="shared" si="18"/>
        <v>3.2161759468442908</v>
      </c>
      <c r="AS88">
        <f t="shared" si="18"/>
        <v>3.3405196961751997</v>
      </c>
      <c r="AT88">
        <f t="shared" si="18"/>
        <v>3.4589579513525326</v>
      </c>
      <c r="AU88">
        <f t="shared" si="18"/>
        <v>3.5717718243908125</v>
      </c>
      <c r="AV88">
        <f t="shared" si="18"/>
        <v>3.67926445217697</v>
      </c>
      <c r="AW88">
        <f t="shared" si="18"/>
        <v>3.7817438071404097</v>
      </c>
      <c r="AX88">
        <f t="shared" si="18"/>
        <v>3.879512313736035</v>
      </c>
      <c r="AY88">
        <f t="shared" si="18"/>
        <v>3.972860724646825</v>
      </c>
      <c r="AZ88">
        <f t="shared" si="18"/>
        <v>4.0620648217846567</v>
      </c>
      <c r="BA88">
        <f t="shared" si="18"/>
        <v>4.1473838716328739</v>
      </c>
      <c r="BB88">
        <f t="shared" si="18"/>
        <v>4.2290601400998682</v>
      </c>
      <c r="BC88">
        <f t="shared" si="18"/>
        <v>4.3073191386334386</v>
      </c>
      <c r="BD88">
        <f t="shared" si="18"/>
        <v>4.3823702724083979</v>
      </c>
      <c r="BE88">
        <f t="shared" si="18"/>
        <v>4.454407674000942</v>
      </c>
      <c r="BF88">
        <f t="shared" si="18"/>
        <v>4.5236111911954584</v>
      </c>
      <c r="BG88">
        <f t="shared" si="18"/>
        <v>4.5901474088610748</v>
      </c>
      <c r="BH88">
        <f t="shared" si="18"/>
        <v>4.6541706255413517</v>
      </c>
      <c r="BI88">
        <f t="shared" si="18"/>
        <v>4.7158238315099155</v>
      </c>
      <c r="BJ88">
        <f t="shared" si="18"/>
        <v>4.7752396317182662</v>
      </c>
      <c r="BK88">
        <f t="shared" si="18"/>
        <v>4.8325410757613483</v>
      </c>
      <c r="BL88">
        <f t="shared" si="18"/>
        <v>4.887842458370562</v>
      </c>
      <c r="BM88">
        <f t="shared" si="18"/>
        <v>4.9412500545381892</v>
      </c>
      <c r="BN88">
        <f t="shared" si="18"/>
        <v>4.992862764467036</v>
      </c>
      <c r="BO88">
        <f t="shared" si="18"/>
        <v>5.0427727312771422</v>
      </c>
      <c r="BP88">
        <f t="shared" si="18"/>
        <v>5.0910659030831606</v>
      </c>
      <c r="BQ88">
        <f t="shared" si="18"/>
        <v>5.137822519045395</v>
      </c>
      <c r="BR88">
        <f t="shared" si="18"/>
        <v>5.1831175773362377</v>
      </c>
      <c r="BS88">
        <f t="shared" si="18"/>
        <v>5.2270212599915586</v>
      </c>
      <c r="BT88">
        <f t="shared" si="18"/>
        <v>5.2695992960444809</v>
      </c>
      <c r="BU88">
        <f t="shared" si="18"/>
        <v>5.3109133153063635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5.7582362275870658</v>
      </c>
      <c r="S89">
        <f>$Z$52+(-$Z$38*$Z$49*$Z$49/(2*$Z$39)+ $Z$53-$Z$52)/$Z$49*$Z$45+$Z$38/(2*$Z$39)*$Z$45*$Z$45+SUMPRODUCT($Z$58:$Z$82,$AB$58:$AB$82,BK$58:BK$82)</f>
        <v>3.2903430865408234</v>
      </c>
      <c r="W89">
        <f>$Z$52+(-$Z$38*$Z$49*$Z$49/(2*$Z$39)+ $Z$53-$Z$52)/$Z$49*$Z$44+$Z$38/(2*$Z$39)*$Z$44*$Z$44+SUMPRODUCT($Z$58:$Z$82,$AA$58:$AA$82,BK$58:BK$82)</f>
        <v>1.5448526953776194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5.8135376101962795</v>
      </c>
      <c r="S90">
        <f>$Z$52+(-$Z$38*$Z$49*$Z$49/(2*$Z$39)+ $Z$53-$Z$52)/$Z$49*$Z$45+$Z$38/(2*$Z$39)*$Z$45*$Z$45+SUMPRODUCT($Z$58:$Z$82,$AB$58:$AB$82,BL$58:BL$82)</f>
        <v>3.3190455218617938</v>
      </c>
      <c r="W90">
        <f>$Z$52+(-$Z$38*$Z$49*$Z$49/(2*$Z$39)+ $Z$53-$Z$52)/$Z$49*$Z$44+$Z$38/(2*$Z$39)*$Z$44*$Z$44+SUMPRODUCT($Z$58:$Z$82,$AA$58:$AA$82,BL$58:BL$82)</f>
        <v>1.5427431431861587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5.8669452063639067</v>
      </c>
      <c r="S91">
        <f>$Z$52+(-$Z$38*$Z$49*$Z$49/(2*$Z$39)+ $Z$53-$Z$52)/$Z$49*$Z$45+$Z$38/(2*$Z$39)*$Z$45*$Z$45+SUMPRODUCT($Z$58:$Z$82,$AB$58:$AB$82,BM$58:BM$82)</f>
        <v>3.3479134217382907</v>
      </c>
      <c r="W91">
        <f>$Z$52+(-$Z$38*$Z$49*$Z$49/(2*$Z$39)+ $Z$53-$Z$52)/$Z$49*$Z$44+$Z$38/(2*$Z$39)*$Z$44*$Z$44+SUMPRODUCT($Z$58:$Z$82,$AA$58:$AA$82,BM$58:BM$82)</f>
        <v>1.5409501041604639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5.9185579162927535</v>
      </c>
      <c r="S92">
        <f>$Z$52+(-$Z$38*$Z$49*$Z$49/(2*$Z$39)+ $Z$53-$Z$52)/$Z$49*$Z$45+$Z$38/(2*$Z$39)*$Z$45*$Z$45+SUMPRODUCT($Z$58:$Z$82,$AB$58:$AB$82,BN$58:BN$82)</f>
        <v>3.3769027718901059</v>
      </c>
      <c r="W92">
        <f>$Z$52+(-$Z$38*$Z$49*$Z$49/(2*$Z$39)+ $Z$53-$Z$52)/$Z$49*$Z$44+$Z$38/(2*$Z$39)*$Z$44*$Z$44+SUMPRODUCT($Z$58:$Z$82,$AA$58:$AA$82,BN$58:BN$82)</f>
        <v>1.5394689810408821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5.9684678831028597</v>
      </c>
      <c r="S93">
        <f>$Z$52+(-$Z$38*$Z$49*$Z$49/(2*$Z$39)+ $Z$53-$Z$52)/$Z$49*$Z$45+$Z$38/(2*$Z$39)*$Z$45*$Z$45+SUMPRODUCT($Z$58:$Z$82,$AB$58:$AB$82,BO$58:BO$82)</f>
        <v>3.40597367149826</v>
      </c>
      <c r="W93">
        <f>$Z$52+(-$Z$38*$Z$49*$Z$49/(2*$Z$39)+ $Z$53-$Z$52)/$Z$49*$Z$44+$Z$38/(2*$Z$39)*$Z$44*$Z$44+SUMPRODUCT($Z$58:$Z$82,$AA$58:$AA$82,BO$58:BO$82)</f>
        <v>1.5382950150381647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6.0167610549088781</v>
      </c>
      <c r="S94">
        <f>$Z$52+(-$Z$38*$Z$49*$Z$49/(2*$Z$39)+ $Z$53-$Z$52)/$Z$49*$Z$45+$Z$38/(2*$Z$39)*$Z$45*$Z$45+SUMPRODUCT($Z$58:$Z$82,$AB$58:$AB$82,BP$58:BP$82)</f>
        <v>3.4350900161128108</v>
      </c>
      <c r="W94">
        <f>$Z$52+(-$Z$38*$Z$49*$Z$49/(2*$Z$39)+ $Z$53-$Z$52)/$Z$49*$Z$44+$Z$38/(2*$Z$39)*$Z$44*$Z$44+SUMPRODUCT($Z$58:$Z$82,$AA$58:$AA$82,BP$58:BP$82)</f>
        <v>1.5374232241731096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6.0635176708711125</v>
      </c>
      <c r="S95">
        <f>$Z$52+(-$Z$38*$Z$49*$Z$49/(2*$Z$39)+ $Z$53-$Z$52)/$Z$49*$Z$45+$Z$38/(2*$Z$39)*$Z$45*$Z$45+SUMPRODUCT($Z$58:$Z$82,$AB$58:$AB$82,BQ$58:BQ$82)</f>
        <v>3.4642191807697471</v>
      </c>
      <c r="W95">
        <f>$Z$52+(-$Z$38*$Z$49*$Z$49/(2*$Z$39)+ $Z$53-$Z$52)/$Z$49*$Z$44+$Z$38/(2*$Z$39)*$Z$44*$Z$44+SUMPRODUCT($Z$58:$Z$82,$AA$58:$AA$82,BQ$58:BQ$82)</f>
        <v>1.5368483637964445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6.1088127291619552</v>
      </c>
      <c r="S96">
        <f>$Z$52+(-$Z$38*$Z$49*$Z$49/(2*$Z$39)+ $Z$53-$Z$52)/$Z$49*$Z$45+$Z$38/(2*$Z$39)*$Z$45*$Z$45+SUMPRODUCT($Z$58:$Z$82,$AB$58:$AB$82,BR$58:BR$82)</f>
        <v>3.4933317364866672</v>
      </c>
      <c r="W96">
        <f>$Z$52+(-$Z$38*$Z$49*$Z$49/(2*$Z$39)+ $Z$53-$Z$52)/$Z$49*$Z$44+$Z$38/(2*$Z$39)*$Z$44*$Z$44+SUMPRODUCT($Z$58:$Z$82,$AA$58:$AA$82,BR$58:BR$82)</f>
        <v>1.5365649040225171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6.1527164118172761</v>
      </c>
      <c r="S97">
        <f>$Z$52+(-$Z$38*$Z$49*$Z$49/(2*$Z$39)+ $Z$53-$Z$52)/$Z$49*$Z$45+$Z$38/(2*$Z$39)*$Z$45*$Z$45+SUMPRODUCT($Z$58:$Z$82,$AB$58:$AB$82,BS$58:BS$82)</f>
        <v>3.5224011852836585</v>
      </c>
      <c r="W97">
        <f>$Z$52+(-$Z$38*$Z$49*$Z$49/(2*$Z$39)+ $Z$53-$Z$52)/$Z$49*$Z$44+$Z$38/(2*$Z$39)*$Z$44*$Z$44+SUMPRODUCT($Z$58:$Z$82,$AA$58:$AA$82,BS$58:BS$82)</f>
        <v>1.5365670216441196</v>
      </c>
      <c r="AD97">
        <f>AD95-AD56</f>
        <v>0</v>
      </c>
      <c r="AE97">
        <f t="shared" ref="AE97:BT97" si="19">AE95-AE56</f>
        <v>0</v>
      </c>
      <c r="AF97">
        <f t="shared" si="19"/>
        <v>0</v>
      </c>
      <c r="AG97">
        <f t="shared" si="19"/>
        <v>0</v>
      </c>
      <c r="AH97">
        <f t="shared" si="19"/>
        <v>0</v>
      </c>
      <c r="AI97">
        <f t="shared" si="19"/>
        <v>0</v>
      </c>
      <c r="AJ97">
        <f t="shared" si="19"/>
        <v>0</v>
      </c>
      <c r="AK97">
        <f t="shared" si="19"/>
        <v>0</v>
      </c>
      <c r="AL97">
        <f t="shared" si="19"/>
        <v>0</v>
      </c>
      <c r="AM97">
        <f t="shared" si="19"/>
        <v>0</v>
      </c>
      <c r="AN97">
        <f t="shared" si="19"/>
        <v>0</v>
      </c>
      <c r="AO97">
        <f t="shared" si="19"/>
        <v>0</v>
      </c>
      <c r="AP97">
        <f t="shared" si="19"/>
        <v>0</v>
      </c>
      <c r="AQ97">
        <f t="shared" si="19"/>
        <v>0</v>
      </c>
      <c r="AR97">
        <f t="shared" si="19"/>
        <v>0</v>
      </c>
      <c r="AS97">
        <f t="shared" si="19"/>
        <v>0</v>
      </c>
      <c r="AT97">
        <f t="shared" si="19"/>
        <v>0</v>
      </c>
      <c r="AU97">
        <f t="shared" si="19"/>
        <v>0</v>
      </c>
      <c r="AV97">
        <f t="shared" si="19"/>
        <v>0</v>
      </c>
      <c r="AW97">
        <f t="shared" si="19"/>
        <v>0</v>
      </c>
      <c r="AX97">
        <f t="shared" si="19"/>
        <v>0</v>
      </c>
      <c r="AY97">
        <f t="shared" si="19"/>
        <v>0</v>
      </c>
      <c r="AZ97">
        <f t="shared" si="19"/>
        <v>0</v>
      </c>
      <c r="BA97">
        <f t="shared" si="19"/>
        <v>0</v>
      </c>
      <c r="BB97">
        <f t="shared" si="19"/>
        <v>0</v>
      </c>
      <c r="BC97">
        <f t="shared" si="19"/>
        <v>0</v>
      </c>
      <c r="BD97">
        <f t="shared" si="19"/>
        <v>0</v>
      </c>
      <c r="BE97">
        <f t="shared" si="19"/>
        <v>0</v>
      </c>
      <c r="BF97">
        <f t="shared" si="19"/>
        <v>0</v>
      </c>
      <c r="BG97">
        <f t="shared" si="19"/>
        <v>0</v>
      </c>
      <c r="BH97">
        <f t="shared" si="19"/>
        <v>0</v>
      </c>
      <c r="BI97">
        <f t="shared" si="19"/>
        <v>0</v>
      </c>
      <c r="BJ97">
        <f t="shared" si="19"/>
        <v>0</v>
      </c>
      <c r="BK97">
        <f t="shared" si="19"/>
        <v>0</v>
      </c>
      <c r="BL97">
        <f t="shared" si="19"/>
        <v>0</v>
      </c>
      <c r="BM97">
        <f t="shared" si="19"/>
        <v>0</v>
      </c>
      <c r="BN97">
        <f t="shared" si="19"/>
        <v>0</v>
      </c>
      <c r="BO97">
        <f t="shared" si="19"/>
        <v>0</v>
      </c>
      <c r="BP97">
        <f t="shared" si="19"/>
        <v>0</v>
      </c>
      <c r="BQ97">
        <f t="shared" si="19"/>
        <v>0</v>
      </c>
      <c r="BR97">
        <f t="shared" si="19"/>
        <v>0</v>
      </c>
      <c r="BS97">
        <f t="shared" si="19"/>
        <v>0</v>
      </c>
      <c r="BT97">
        <f t="shared" si="19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6.1952944478701983</v>
      </c>
      <c r="S98">
        <f>$Z$52+(-$Z$38*$Z$49*$Z$49/(2*$Z$39)+ $Z$53-$Z$52)/$Z$49*$Z$45+$Z$38/(2*$Z$39)*$Z$45*$Z$45+SUMPRODUCT($Z$58:$Z$82,$AB$58:$AB$82,BT$58:BT$82)</f>
        <v>3.5514036981663315</v>
      </c>
      <c r="W98">
        <f>$Z$52+(-$Z$38*$Z$49*$Z$49/(2*$Z$39)+ $Z$53-$Z$52)/$Z$49*$Z$44+$Z$38/(2*$Z$39)*$Z$44*$Z$44+SUMPRODUCT($Z$58:$Z$82,$AA$58:$AA$82,BT$58:BT$82)</f>
        <v>1.5368486033037656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6.2366084671320809</v>
      </c>
      <c r="S99">
        <f>$Z$52+(-$Z$38*$Z$49*$Z$49/(2*$Z$39)+ $Z$53-$Z$52)/$Z$49*$Z$45+$Z$38/(2*$Z$39)*$Z$45*$Z$45+SUMPRODUCT($Z$58:$Z$82,$AB$58:$AB$82,BU$58:BU$82)</f>
        <v>3.5803178872607058</v>
      </c>
      <c r="W99">
        <f>$Z$52+(-$Z$38*$Z$49*$Z$49/(2*$Z$39)+ $Z$53-$Z$52)/$Z$49*$Z$44+$Z$38/(2*$Z$39)*$Z$44*$Z$44+SUMPRODUCT($Z$58:$Z$82,$AA$58:$AA$82,BU$58:BU$82)</f>
        <v>1.5374032570875364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Spinner 2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Spinner 3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28</xdr:col>
                    <xdr:colOff>876300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Spinner 4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Spinner 5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9"/>
  <sheetViews>
    <sheetView zoomScale="80" zoomScaleNormal="80" zoomScalePageLayoutView="90" workbookViewId="0">
      <selection activeCell="AG3" sqref="AG3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2.28515625" customWidth="1"/>
    <col min="16" max="16" width="0.42578125" customWidth="1"/>
    <col min="17" max="17" width="6.710937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>
        <f>SUMXMY2(O3:O46,O56:O99)+SUMXMY2(S3:S46,S56:S99)+SUMXMY2(W3:W46,W56:W99)</f>
        <v>1.4210270032702494</v>
      </c>
      <c r="AH3">
        <f>SQRT(AG3/(3*44))</f>
        <v>0.10375623395912498</v>
      </c>
      <c r="AI3" t="s">
        <v>56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x14ac:dyDescent="0.2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x14ac:dyDescent="0.2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x14ac:dyDescent="0.2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x14ac:dyDescent="0.2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x14ac:dyDescent="0.2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1">
        <v>69.317242614682172</v>
      </c>
      <c r="AA37">
        <f>AE44</f>
        <v>30</v>
      </c>
      <c r="AB37" t="s">
        <v>41</v>
      </c>
    </row>
    <row r="38" spans="1:32" ht="14.45" x14ac:dyDescent="0.3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1">
        <v>-2.1094414697963405E-2</v>
      </c>
      <c r="AA38">
        <f>AD45</f>
        <v>0.19999999999999996</v>
      </c>
      <c r="AB38" t="s">
        <v>57</v>
      </c>
      <c r="AC38" t="s">
        <v>32</v>
      </c>
      <c r="AD38" t="s">
        <v>38</v>
      </c>
      <c r="AE38" t="s">
        <v>39</v>
      </c>
    </row>
    <row r="39" spans="1:32" ht="14.45" x14ac:dyDescent="0.3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v>16.029193316219562</v>
      </c>
      <c r="AA39">
        <f>AC44</f>
        <v>20</v>
      </c>
      <c r="AB39" t="s">
        <v>30</v>
      </c>
      <c r="AF39" t="s">
        <v>54</v>
      </c>
    </row>
    <row r="40" spans="1:32" ht="14.45" x14ac:dyDescent="0.3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</row>
    <row r="41" spans="1:32" ht="14.45" x14ac:dyDescent="0.3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ht="14.45" x14ac:dyDescent="0.3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x14ac:dyDescent="0.25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</row>
    <row r="44" spans="1:32" x14ac:dyDescent="0.25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60</v>
      </c>
      <c r="AE44">
        <v>30</v>
      </c>
    </row>
    <row r="45" spans="1:32" x14ac:dyDescent="0.25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0.19999999999999996</v>
      </c>
    </row>
    <row r="46" spans="1:32" x14ac:dyDescent="0.25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x14ac:dyDescent="0.25">
      <c r="Y47" t="s">
        <v>16</v>
      </c>
      <c r="Z47">
        <v>23.75</v>
      </c>
    </row>
    <row r="49" spans="13:73" x14ac:dyDescent="0.25">
      <c r="Y49" t="s">
        <v>7</v>
      </c>
      <c r="Z49">
        <v>23.75</v>
      </c>
    </row>
    <row r="50" spans="13:73" x14ac:dyDescent="0.25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3" x14ac:dyDescent="0.25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3" x14ac:dyDescent="0.25">
      <c r="Y52" t="s">
        <v>10</v>
      </c>
      <c r="Z52" s="1">
        <v>1.8284086513781135</v>
      </c>
      <c r="AA52" t="s">
        <v>27</v>
      </c>
      <c r="AB52">
        <f>AB50*Z43+AB51</f>
        <v>1.8131473530779085</v>
      </c>
    </row>
    <row r="53" spans="13:73" x14ac:dyDescent="0.25">
      <c r="Y53" t="s">
        <v>11</v>
      </c>
      <c r="Z53" s="1">
        <v>6.8948995825651869</v>
      </c>
      <c r="AA53" t="s">
        <v>28</v>
      </c>
      <c r="AB53">
        <f>AB50*Z47+AB51</f>
        <v>6.4807323280245477</v>
      </c>
    </row>
    <row r="55" spans="13:73" x14ac:dyDescent="0.25">
      <c r="M55" t="s">
        <v>1</v>
      </c>
      <c r="O55" t="s">
        <v>23</v>
      </c>
      <c r="S55" t="s">
        <v>22</v>
      </c>
      <c r="W55" t="s">
        <v>21</v>
      </c>
    </row>
    <row r="56" spans="13:73" x14ac:dyDescent="0.25">
      <c r="M56">
        <v>0</v>
      </c>
      <c r="O56">
        <f>$Z$52+(-$Z$38*$Z$49*$Z$49/(2*$Z$39)+ $Z$53-$Z$52)/$Z$49*$Z$46+$Z$38/(2*$Z$39)*$Z$46*$Z$46+SUMPRODUCT($Z$58:$Z$82,$AC$58:$AC$82,AD$58:AD$82)</f>
        <v>1.7905715385084857</v>
      </c>
      <c r="S56">
        <f>$Z$52+(-$Z$38*$Z$49*$Z$49/(2*$Z$39)+ $Z$53-$Z$52)/$Z$49*$Z$45+$Z$38/(2*$Z$39)*$Z$45*$Z$45+SUMPRODUCT($Z$58:$Z$82,$AB$58:$AB$82,AD$58:AD$82)</f>
        <v>1.5725193874203307</v>
      </c>
      <c r="W56">
        <f>$Z$52+(-$Z$38*$Z$49*$Z$49/(2*$Z$39)+ $Z$53-$Z$52)/$Z$49*$Z$44+$Z$38/(2*$Z$39)*$Z$44*$Z$44+SUMPRODUCT($Z$58:$Z$82,$AA$58:$AA$82,AD$58:AD$82)</f>
        <v>1.4296441439691219</v>
      </c>
      <c r="Z56" t="s">
        <v>1</v>
      </c>
      <c r="AD56">
        <v>0</v>
      </c>
      <c r="AE56">
        <v>0.16666666599999935</v>
      </c>
      <c r="AF56">
        <v>0.33333333299999968</v>
      </c>
      <c r="AG56">
        <v>0.5</v>
      </c>
      <c r="AH56">
        <v>0.66666666599999935</v>
      </c>
      <c r="AI56">
        <v>0.83333333299999968</v>
      </c>
      <c r="AJ56">
        <v>0.99999999999999911</v>
      </c>
      <c r="AK56">
        <v>1.1666666660000002</v>
      </c>
      <c r="AL56">
        <v>1.3333333329999997</v>
      </c>
      <c r="AM56">
        <v>1.4999999999999991</v>
      </c>
      <c r="AN56">
        <v>1.6666666660000002</v>
      </c>
      <c r="AO56">
        <v>1.8333333329999997</v>
      </c>
      <c r="AP56">
        <v>1.9999999999999991</v>
      </c>
      <c r="AQ56">
        <v>2.1666666660000002</v>
      </c>
      <c r="AR56">
        <v>2.3333333329999997</v>
      </c>
      <c r="AS56">
        <v>2.4999999999999991</v>
      </c>
      <c r="AT56">
        <v>2.6666666660000002</v>
      </c>
      <c r="AU56">
        <v>2.8333333329999997</v>
      </c>
      <c r="AV56">
        <v>3.0000000029999994</v>
      </c>
      <c r="AW56">
        <v>3.166666663</v>
      </c>
      <c r="AX56">
        <v>3.3333333329999997</v>
      </c>
      <c r="AY56">
        <v>3.5000000029999994</v>
      </c>
      <c r="AZ56">
        <v>3.666666663</v>
      </c>
      <c r="BA56">
        <v>3.8333333329999997</v>
      </c>
      <c r="BB56">
        <v>4.0000000029999994</v>
      </c>
      <c r="BC56">
        <v>4.166666663</v>
      </c>
      <c r="BD56">
        <v>4.3333333329999997</v>
      </c>
      <c r="BE56">
        <v>4.5000000029999994</v>
      </c>
      <c r="BF56">
        <v>4.666666663</v>
      </c>
      <c r="BG56">
        <v>4.8333333329999997</v>
      </c>
      <c r="BH56">
        <v>5.0000000029999994</v>
      </c>
      <c r="BI56">
        <v>5.166666663</v>
      </c>
      <c r="BJ56">
        <v>5.3333333329999997</v>
      </c>
      <c r="BK56">
        <v>5.5000000029999994</v>
      </c>
      <c r="BL56">
        <v>5.666666663</v>
      </c>
      <c r="BM56">
        <v>5.8333333329999997</v>
      </c>
      <c r="BN56">
        <v>6.0000000029999994</v>
      </c>
      <c r="BO56">
        <v>6.166666663</v>
      </c>
      <c r="BP56">
        <v>6.3333333329999997</v>
      </c>
      <c r="BQ56">
        <v>6.5000000029999994</v>
      </c>
      <c r="BR56">
        <v>6.666666663</v>
      </c>
      <c r="BS56">
        <v>6.8333333329999997</v>
      </c>
      <c r="BT56">
        <v>7.0000000029999994</v>
      </c>
      <c r="BU56">
        <v>7.166666663</v>
      </c>
    </row>
    <row r="57" spans="13:73" x14ac:dyDescent="0.25">
      <c r="M57">
        <v>0.16666666599999935</v>
      </c>
      <c r="O57">
        <f>$Z$52+(-$Z$38*$Z$49*$Z$49/(2*$Z$39)+ $Z$53-$Z$52)/$Z$49*$Z$46+$Z$38/(2*$Z$39)*$Z$46*$Z$46+SUMPRODUCT($Z$58:$Z$82,$AC$58:$AC$82,AE$58:AE$82)</f>
        <v>1.8327408639587137</v>
      </c>
      <c r="S57">
        <f>$Z$52+(-$Z$38*$Z$49*$Z$49/(2*$Z$39)+ $Z$53-$Z$52)/$Z$49*$Z$45+$Z$38/(2*$Z$39)*$Z$45*$Z$45+SUMPRODUCT($Z$58:$Z$82,$AB$58:$AB$82,AE$58:AE$82)</f>
        <v>1.6120361123008946</v>
      </c>
      <c r="W57">
        <f>$Z$52+(-$Z$38*$Z$49*$Z$49/(2*$Z$39)+ $Z$53-$Z$52)/$Z$49*$Z$44+$Z$38/(2*$Z$39)*$Z$44*$Z$44+SUMPRODUCT($Z$58:$Z$82,$AA$58:$AA$82,AE$58:AE$82)</f>
        <v>1.4603107727705318</v>
      </c>
      <c r="Y57" t="s">
        <v>8</v>
      </c>
      <c r="Z57" t="s">
        <v>9</v>
      </c>
      <c r="AA57" t="s">
        <v>18</v>
      </c>
      <c r="AB57" t="s">
        <v>19</v>
      </c>
      <c r="AC57" t="s">
        <v>20</v>
      </c>
      <c r="AD57" t="s">
        <v>24</v>
      </c>
      <c r="AE57" t="s">
        <v>24</v>
      </c>
      <c r="AF57" t="s">
        <v>24</v>
      </c>
      <c r="AG57" t="s">
        <v>24</v>
      </c>
      <c r="AH57" t="s">
        <v>24</v>
      </c>
      <c r="AI57" t="s">
        <v>24</v>
      </c>
      <c r="AJ57" t="s">
        <v>24</v>
      </c>
      <c r="AK57" t="s">
        <v>24</v>
      </c>
      <c r="AL57" t="s">
        <v>24</v>
      </c>
      <c r="AM57" t="s">
        <v>24</v>
      </c>
      <c r="AN57" t="s">
        <v>24</v>
      </c>
      <c r="AO57" t="s">
        <v>24</v>
      </c>
      <c r="AP57" t="s">
        <v>24</v>
      </c>
      <c r="AQ57" t="s">
        <v>24</v>
      </c>
      <c r="AR57" t="s">
        <v>24</v>
      </c>
      <c r="AS57" t="s">
        <v>24</v>
      </c>
      <c r="AT57" t="s">
        <v>24</v>
      </c>
      <c r="AU57" t="s">
        <v>24</v>
      </c>
      <c r="AV57" t="s">
        <v>24</v>
      </c>
      <c r="AW57" t="s">
        <v>24</v>
      </c>
      <c r="AX57" t="s">
        <v>24</v>
      </c>
      <c r="AY57" t="s">
        <v>24</v>
      </c>
      <c r="AZ57" t="s">
        <v>24</v>
      </c>
      <c r="BA57" t="s">
        <v>24</v>
      </c>
      <c r="BB57" t="s">
        <v>24</v>
      </c>
      <c r="BC57" t="s">
        <v>24</v>
      </c>
      <c r="BD57" t="s">
        <v>24</v>
      </c>
      <c r="BE57" t="s">
        <v>24</v>
      </c>
      <c r="BF57" t="s">
        <v>24</v>
      </c>
      <c r="BG57" t="s">
        <v>24</v>
      </c>
      <c r="BH57" t="s">
        <v>24</v>
      </c>
      <c r="BI57" t="s">
        <v>24</v>
      </c>
      <c r="BJ57" t="s">
        <v>24</v>
      </c>
      <c r="BK57" t="s">
        <v>24</v>
      </c>
      <c r="BL57" t="s">
        <v>24</v>
      </c>
      <c r="BM57" t="s">
        <v>24</v>
      </c>
      <c r="BN57" t="s">
        <v>24</v>
      </c>
      <c r="BO57" t="s">
        <v>24</v>
      </c>
      <c r="BP57" t="s">
        <v>24</v>
      </c>
      <c r="BQ57" t="s">
        <v>24</v>
      </c>
      <c r="BR57" t="s">
        <v>24</v>
      </c>
      <c r="BS57" t="s">
        <v>24</v>
      </c>
      <c r="BT57" t="s">
        <v>24</v>
      </c>
      <c r="BU57" t="s">
        <v>24</v>
      </c>
    </row>
    <row r="58" spans="13:73" x14ac:dyDescent="0.25">
      <c r="M58">
        <v>0.33333333299999968</v>
      </c>
      <c r="O58">
        <f>$Z$52+(-$Z$38*$Z$49*$Z$49/(2*$Z$39)+ $Z$53-$Z$52)/$Z$49*$Z$46+$Z$38/(2*$Z$39)*$Z$46*$Z$46+SUMPRODUCT($Z$58:$Z$82,$AC$58:$AC$82,AF$58:AF$82)</f>
        <v>2.2703049111466922</v>
      </c>
      <c r="S58">
        <f>$Z$52+(-$Z$38*$Z$49*$Z$49/(2*$Z$39)+ $Z$53-$Z$52)/$Z$49*$Z$45+$Z$38/(2*$Z$39)*$Z$45*$Z$45+SUMPRODUCT($Z$58:$Z$82,$AB$58:$AB$82,AF$58:AF$82)</f>
        <v>1.6130359781098988</v>
      </c>
      <c r="W58">
        <f>$Z$52+(-$Z$38*$Z$49*$Z$49/(2*$Z$39)+ $Z$53-$Z$52)/$Z$49*$Z$44+$Z$38/(2*$Z$39)*$Z$44*$Z$44+SUMPRODUCT($Z$58:$Z$82,$AA$58:$AA$82,AF$58:AF$82)</f>
        <v>1.5532156615693475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-3.626548877588069</v>
      </c>
      <c r="AA58">
        <f t="shared" ref="AA58:AA82" si="6">SIN(Y58*PI()*$Z$44/$Z$49)</f>
        <v>0.41678186049529042</v>
      </c>
      <c r="AB58">
        <f t="shared" ref="AB58:AB82" si="7">SIN(Y58*PI()*$Z$45/$Z$49)</f>
        <v>0.999863304992469</v>
      </c>
      <c r="AC58">
        <f t="shared" ref="AC58:AC82" si="8">SIN(Y58*PI()*$Z$46/$Z$49)</f>
        <v>0.63996854050331642</v>
      </c>
      <c r="AD58">
        <f t="shared" ref="AD58:AS73" si="9">EXP(-(($Y58*PI()/$Z$49)^2)*$Z$39*AD$56)</f>
        <v>1</v>
      </c>
      <c r="AE58">
        <f t="shared" si="9"/>
        <v>0.95433095018053871</v>
      </c>
      <c r="AF58">
        <f t="shared" si="9"/>
        <v>0.91074756221705355</v>
      </c>
      <c r="AG58">
        <f t="shared" si="9"/>
        <v>0.86915458618143926</v>
      </c>
      <c r="AH58">
        <f t="shared" si="9"/>
        <v>0.82946112208430578</v>
      </c>
      <c r="AI58">
        <f t="shared" si="9"/>
        <v>0.79158042055451772</v>
      </c>
      <c r="AJ58">
        <f t="shared" si="9"/>
        <v>0.75542969468022902</v>
      </c>
      <c r="AK58">
        <f t="shared" si="9"/>
        <v>0.72092993831877694</v>
      </c>
      <c r="AL58">
        <f t="shared" si="9"/>
        <v>0.68800575285639154</v>
      </c>
      <c r="AM58">
        <f t="shared" si="9"/>
        <v>0.65658518366896546</v>
      </c>
      <c r="AN58">
        <f t="shared" si="9"/>
        <v>0.62659956220526714</v>
      </c>
      <c r="AO58">
        <f t="shared" si="9"/>
        <v>0.59798335541434655</v>
      </c>
      <c r="AP58">
        <f t="shared" si="9"/>
        <v>0.57067402360466402</v>
      </c>
      <c r="AQ58">
        <f t="shared" si="9"/>
        <v>0.54461188318998988</v>
      </c>
      <c r="AR58">
        <f t="shared" si="9"/>
        <v>0.51973997581854492</v>
      </c>
      <c r="AS58">
        <f t="shared" si="9"/>
        <v>0.49600394483060861</v>
      </c>
      <c r="AT58">
        <f t="shared" ref="AT58:BI73" si="10">EXP(-(($Y58*PI()/$Z$49)^2)*$Z$39*AT$56)</f>
        <v>0.47335191596349002</v>
      </c>
      <c r="AU58">
        <f t="shared" si="10"/>
        <v>0.45173438360451862</v>
      </c>
      <c r="AV58">
        <f t="shared" si="10"/>
        <v>0.4311041030508756</v>
      </c>
      <c r="AW58">
        <f t="shared" si="10"/>
        <v>0.41141598898360632</v>
      </c>
      <c r="AX58">
        <f t="shared" si="10"/>
        <v>0.39262701124571292</v>
      </c>
      <c r="AY58">
        <f t="shared" si="10"/>
        <v>0.3746961082883043</v>
      </c>
      <c r="AZ58">
        <f t="shared" si="10"/>
        <v>0.35758409365347393</v>
      </c>
      <c r="BA58">
        <f t="shared" si="10"/>
        <v>0.3412535674829229</v>
      </c>
      <c r="BB58">
        <f t="shared" si="10"/>
        <v>0.32566884094311693</v>
      </c>
      <c r="BC58">
        <f t="shared" si="10"/>
        <v>0.31079585494445017</v>
      </c>
      <c r="BD58">
        <f t="shared" si="10"/>
        <v>0.29660210322855973</v>
      </c>
      <c r="BE58">
        <f t="shared" si="10"/>
        <v>0.28305656668210372</v>
      </c>
      <c r="BF58">
        <f t="shared" si="10"/>
        <v>0.2701296426911502</v>
      </c>
      <c r="BG58">
        <f t="shared" si="10"/>
        <v>0.2577930782921633</v>
      </c>
      <c r="BH58">
        <f t="shared" si="10"/>
        <v>0.24601991308052285</v>
      </c>
      <c r="BI58">
        <f t="shared" si="10"/>
        <v>0.23478441780856671</v>
      </c>
      <c r="BJ58">
        <f t="shared" ref="BI58:BU73" si="11">EXP(-(($Y58*PI()/$Z$49)^2)*$Z$39*BJ$56)</f>
        <v>0.22406203628346461</v>
      </c>
      <c r="BK58">
        <f t="shared" si="11"/>
        <v>0.21382933574589547</v>
      </c>
      <c r="BL58">
        <f t="shared" si="11"/>
        <v>0.20406395350225492</v>
      </c>
      <c r="BM58">
        <f t="shared" si="11"/>
        <v>0.19474454642492528</v>
      </c>
      <c r="BN58">
        <f t="shared" si="11"/>
        <v>0.18585074782367583</v>
      </c>
      <c r="BO58">
        <f t="shared" si="11"/>
        <v>0.17736312106080085</v>
      </c>
      <c r="BP58">
        <f t="shared" si="11"/>
        <v>0.16926311565904803</v>
      </c>
      <c r="BQ58">
        <f t="shared" si="11"/>
        <v>0.16153302981619796</v>
      </c>
      <c r="BR58">
        <f t="shared" si="11"/>
        <v>0.15415597008944887</v>
      </c>
      <c r="BS58">
        <f t="shared" si="11"/>
        <v>0.14711581324642098</v>
      </c>
      <c r="BT58">
        <f t="shared" si="11"/>
        <v>0.14039717368453164</v>
      </c>
      <c r="BU58">
        <f t="shared" si="11"/>
        <v>0.13398536839049324</v>
      </c>
    </row>
    <row r="59" spans="13:73" x14ac:dyDescent="0.25">
      <c r="M59">
        <v>0.5</v>
      </c>
      <c r="O59">
        <f>$Z$52+(-$Z$38*$Z$49*$Z$49/(2*$Z$39)+ $Z$53-$Z$52)/$Z$49*$Z$46+$Z$38/(2*$Z$39)*$Z$46*$Z$46+SUMPRODUCT($Z$58:$Z$82,$AC$58:$AC$82,AG$58:AG$82)</f>
        <v>2.68912419113519</v>
      </c>
      <c r="S59">
        <f>$Z$52+(-$Z$38*$Z$49*$Z$49/(2*$Z$39)+ $Z$53-$Z$52)/$Z$49*$Z$45+$Z$38/(2*$Z$39)*$Z$45*$Z$45+SUMPRODUCT($Z$58:$Z$82,$AB$58:$AB$82,AG$58:AG$82)</f>
        <v>1.6291804917697208</v>
      </c>
      <c r="W59">
        <f>$Z$52+(-$Z$38*$Z$49*$Z$49/(2*$Z$39)+ $Z$53-$Z$52)/$Z$49*$Z$44+$Z$38/(2*$Z$39)*$Z$44*$Z$44+SUMPRODUCT($Z$58:$Z$82,$AA$58:$AA$82,AG$58:AG$82)</f>
        <v>1.6091435990701102</v>
      </c>
      <c r="Y59">
        <v>2</v>
      </c>
      <c r="Z59" s="3">
        <f t="shared" ref="Z59:Z82" si="12">-(2*(-(-1+(-1)^Y59)*$Z$49*$Z$49*$Z$38+Y59*Y59*PI()*PI()*($Z$52+((-1)^(1+Y59))*($Z$53-$Z$51)-$Z$51)*$Z$37+((-1)^Y59)*$Z$49*Y59*Y59*PI()*PI()*$Z$50*$Z$37))/(Y59*Y59*Y59*PI()*PI()*PI()*$Z$37)</f>
        <v>1.4531939100685876</v>
      </c>
      <c r="AA59">
        <f t="shared" si="6"/>
        <v>0.75771486976033475</v>
      </c>
      <c r="AB59">
        <f t="shared" si="7"/>
        <v>-3.3063369317308182E-2</v>
      </c>
      <c r="AC59">
        <f t="shared" si="8"/>
        <v>-0.98350507487238226</v>
      </c>
      <c r="AD59">
        <f t="shared" si="9"/>
        <v>1</v>
      </c>
      <c r="AE59">
        <f t="shared" si="9"/>
        <v>0.82946112254958182</v>
      </c>
      <c r="AF59">
        <f t="shared" si="9"/>
        <v>0.68800575304935574</v>
      </c>
      <c r="AG59">
        <f t="shared" si="9"/>
        <v>0.5706740236046639</v>
      </c>
      <c r="AH59">
        <f t="shared" si="9"/>
        <v>0.47335191622901102</v>
      </c>
      <c r="AI59">
        <f t="shared" si="9"/>
        <v>0.39262701135583256</v>
      </c>
      <c r="AJ59">
        <f t="shared" si="9"/>
        <v>0.32566884121713674</v>
      </c>
      <c r="AK59">
        <f t="shared" si="9"/>
        <v>0.27012964261538724</v>
      </c>
      <c r="AL59">
        <f t="shared" si="9"/>
        <v>0.224062036346307</v>
      </c>
      <c r="AM59">
        <f t="shared" si="9"/>
        <v>0.1858507479800518</v>
      </c>
      <c r="AN59">
        <f t="shared" si="9"/>
        <v>0.15415597004621293</v>
      </c>
      <c r="AO59">
        <f t="shared" si="9"/>
        <v>0.12786638381880147</v>
      </c>
      <c r="AP59">
        <f t="shared" si="9"/>
        <v>0.10606019413971252</v>
      </c>
      <c r="AQ59">
        <f t="shared" si="9"/>
        <v>8.7972807688952367E-2</v>
      </c>
      <c r="AR59">
        <f t="shared" si="9"/>
        <v>7.2970023737653725E-2</v>
      </c>
      <c r="AS59">
        <f t="shared" si="9"/>
        <v>6.0525797734001532E-2</v>
      </c>
      <c r="AT59">
        <f t="shared" si="10"/>
        <v>5.0203796131653759E-2</v>
      </c>
      <c r="AU59">
        <f t="shared" si="10"/>
        <v>4.1642097048894683E-2</v>
      </c>
      <c r="AV59">
        <f t="shared" si="10"/>
        <v>3.4540500408494407E-2</v>
      </c>
      <c r="AW59">
        <f t="shared" si="10"/>
        <v>2.8650002435104214E-2</v>
      </c>
      <c r="AX59">
        <f t="shared" si="10"/>
        <v>2.3764063074228629E-2</v>
      </c>
      <c r="AY59">
        <f t="shared" si="10"/>
        <v>1.9711366345434037E-2</v>
      </c>
      <c r="AZ59">
        <f t="shared" si="10"/>
        <v>1.6349812165924339E-2</v>
      </c>
      <c r="BA59">
        <f t="shared" si="10"/>
        <v>1.3561533491765063E-2</v>
      </c>
      <c r="BB59">
        <f t="shared" si="10"/>
        <v>1.1248764743094405E-2</v>
      </c>
      <c r="BC59">
        <f t="shared" si="10"/>
        <v>9.3304130939085295E-3</v>
      </c>
      <c r="BD59">
        <f t="shared" si="10"/>
        <v>7.7392148839949782E-3</v>
      </c>
      <c r="BE59">
        <f t="shared" si="10"/>
        <v>6.4193778365239642E-3</v>
      </c>
      <c r="BF59">
        <f t="shared" si="10"/>
        <v>5.3246243821944194E-3</v>
      </c>
      <c r="BG59">
        <f t="shared" si="10"/>
        <v>4.4165688973905144E-3</v>
      </c>
      <c r="BH59">
        <f t="shared" si="10"/>
        <v>3.6633721790077347E-3</v>
      </c>
      <c r="BI59">
        <f t="shared" si="11"/>
        <v>3.0386248203703881E-3</v>
      </c>
      <c r="BJ59">
        <f t="shared" si="11"/>
        <v>2.5204211432010596E-3</v>
      </c>
      <c r="BK59">
        <f t="shared" si="11"/>
        <v>2.0905913413557277E-3</v>
      </c>
      <c r="BL59">
        <f t="shared" si="11"/>
        <v>1.7340642524657675E-3</v>
      </c>
      <c r="BM59">
        <f t="shared" si="11"/>
        <v>1.4383388749688148E-3</v>
      </c>
      <c r="BN59">
        <f t="shared" si="11"/>
        <v>1.193046172484545E-3</v>
      </c>
      <c r="BO59">
        <f t="shared" si="11"/>
        <v>9.8958542414365365E-4</v>
      </c>
      <c r="BP59">
        <f t="shared" si="11"/>
        <v>8.208226330854594E-4</v>
      </c>
      <c r="BQ59">
        <f t="shared" si="11"/>
        <v>6.8084045959789885E-4</v>
      </c>
      <c r="BR59">
        <f t="shared" si="11"/>
        <v>5.6473069569658643E-4</v>
      </c>
      <c r="BS59">
        <f t="shared" si="11"/>
        <v>4.6842215468865362E-4</v>
      </c>
      <c r="BT59">
        <f t="shared" si="11"/>
        <v>3.8853796451158166E-4</v>
      </c>
      <c r="BU59">
        <f t="shared" si="11"/>
        <v>3.2227713836623187E-4</v>
      </c>
    </row>
    <row r="60" spans="13:73" x14ac:dyDescent="0.25">
      <c r="M60">
        <v>0.66666666599999935</v>
      </c>
      <c r="O60">
        <f>$Z$52+(-$Z$38*$Z$49*$Z$49/(2*$Z$39)+ $Z$53-$Z$52)/$Z$49*$Z$46+$Z$38/(2*$Z$39)*$Z$46*$Z$46+SUMPRODUCT($Z$58:$Z$82,$AC$58:$AC$82,AH$58:AH$82)</f>
        <v>3.0301695693215707</v>
      </c>
      <c r="S60">
        <f>$Z$52+(-$Z$38*$Z$49*$Z$49/(2*$Z$39)+ $Z$53-$Z$52)/$Z$49*$Z$45+$Z$38/(2*$Z$39)*$Z$45*$Z$45+SUMPRODUCT($Z$58:$Z$82,$AB$58:$AB$82,AH$58:AH$82)</f>
        <v>1.6719158258484601</v>
      </c>
      <c r="W60">
        <f>$Z$52+(-$Z$38*$Z$49*$Z$49/(2*$Z$39)+ $Z$53-$Z$52)/$Z$49*$Z$44+$Z$38/(2*$Z$39)*$Z$44*$Z$44+SUMPRODUCT($Z$58:$Z$82,$AA$58:$AA$82,AH$58:AH$82)</f>
        <v>1.6467108238760355</v>
      </c>
      <c r="Y60">
        <v>3</v>
      </c>
      <c r="Z60" s="3">
        <f t="shared" si="12"/>
        <v>-1.2154109278239373</v>
      </c>
      <c r="AA60">
        <f t="shared" si="6"/>
        <v>0.96075367613684814</v>
      </c>
      <c r="AB60">
        <f t="shared" si="7"/>
        <v>-0.99876996914830485</v>
      </c>
      <c r="AC60">
        <f t="shared" si="8"/>
        <v>0.87148424362727728</v>
      </c>
      <c r="AD60">
        <f t="shared" si="9"/>
        <v>1</v>
      </c>
      <c r="AE60">
        <f t="shared" si="9"/>
        <v>0.65658518477387551</v>
      </c>
      <c r="AF60">
        <f t="shared" si="9"/>
        <v>0.43110410377634278</v>
      </c>
      <c r="AG60">
        <f t="shared" si="9"/>
        <v>0.28305656692026909</v>
      </c>
      <c r="AH60">
        <f t="shared" si="9"/>
        <v>0.18585074829280374</v>
      </c>
      <c r="AI60">
        <f t="shared" si="9"/>
        <v>0.12202684760017103</v>
      </c>
      <c r="AJ60">
        <f t="shared" si="9"/>
        <v>8.0121020076688962E-2</v>
      </c>
      <c r="AK60">
        <f t="shared" si="9"/>
        <v>5.2606274771323965E-2</v>
      </c>
      <c r="AL60">
        <f t="shared" si="9"/>
        <v>3.4540500553807287E-2</v>
      </c>
      <c r="AM60">
        <f t="shared" si="9"/>
        <v>2.2678780881057532E-2</v>
      </c>
      <c r="AN60">
        <f t="shared" si="9"/>
        <v>1.4890551535235325E-2</v>
      </c>
      <c r="AO60">
        <f t="shared" si="9"/>
        <v>9.7769155064683401E-3</v>
      </c>
      <c r="AP60">
        <f t="shared" si="9"/>
        <v>6.4193778581291836E-3</v>
      </c>
      <c r="AQ60">
        <f t="shared" si="9"/>
        <v>4.2148683971130552E-3</v>
      </c>
      <c r="AR60">
        <f t="shared" si="9"/>
        <v>2.7674201383304738E-3</v>
      </c>
      <c r="AS60">
        <f t="shared" si="9"/>
        <v>1.8170470582860362E-3</v>
      </c>
      <c r="AT60">
        <f t="shared" si="10"/>
        <v>1.1930461785075585E-3</v>
      </c>
      <c r="AU60">
        <f t="shared" si="10"/>
        <v>7.833364435818397E-4</v>
      </c>
      <c r="AV60">
        <f t="shared" si="10"/>
        <v>5.1432709835619967E-4</v>
      </c>
      <c r="AW60">
        <f t="shared" si="10"/>
        <v>3.3769955802297733E-4</v>
      </c>
      <c r="AX60">
        <f t="shared" si="10"/>
        <v>2.2172852446380854E-4</v>
      </c>
      <c r="AY60">
        <f t="shared" si="10"/>
        <v>1.4558366273476953E-4</v>
      </c>
      <c r="AZ60">
        <f t="shared" si="10"/>
        <v>9.5588077544476137E-5</v>
      </c>
      <c r="BA60">
        <f t="shared" si="10"/>
        <v>6.2761714923022574E-5</v>
      </c>
      <c r="BB60">
        <f t="shared" si="10"/>
        <v>4.1208411773382125E-5</v>
      </c>
      <c r="BC60">
        <f t="shared" si="10"/>
        <v>2.7056833068247896E-5</v>
      </c>
      <c r="BD60">
        <f t="shared" si="10"/>
        <v>1.7765115560139396E-5</v>
      </c>
      <c r="BE60">
        <f t="shared" si="10"/>
        <v>1.1664311564810347E-5</v>
      </c>
      <c r="BF60">
        <f t="shared" si="10"/>
        <v>7.658614280033063E-6</v>
      </c>
      <c r="BG60">
        <f t="shared" si="10"/>
        <v>5.0285326213949137E-6</v>
      </c>
      <c r="BH60">
        <f t="shared" si="10"/>
        <v>3.3016599870236101E-6</v>
      </c>
      <c r="BI60">
        <f t="shared" si="11"/>
        <v>2.1678210654727044E-6</v>
      </c>
      <c r="BJ60">
        <f t="shared" si="11"/>
        <v>1.4233591804586236E-6</v>
      </c>
      <c r="BK60">
        <f t="shared" si="11"/>
        <v>9.3455654106492372E-7</v>
      </c>
      <c r="BL60">
        <f t="shared" si="11"/>
        <v>6.13615988490144E-7</v>
      </c>
      <c r="BM60">
        <f t="shared" si="11"/>
        <v>4.02891163115066E-7</v>
      </c>
      <c r="BN60">
        <f t="shared" si="11"/>
        <v>2.6453236610671848E-7</v>
      </c>
      <c r="BO60">
        <f t="shared" si="11"/>
        <v>1.7368803510940757E-7</v>
      </c>
      <c r="BP60">
        <f t="shared" si="11"/>
        <v>1.1404098947386478E-7</v>
      </c>
      <c r="BQ60">
        <f t="shared" si="11"/>
        <v>7.4877623389463512E-8</v>
      </c>
      <c r="BR60">
        <f t="shared" si="11"/>
        <v>4.9163538933196098E-8</v>
      </c>
      <c r="BS60">
        <f t="shared" si="11"/>
        <v>3.2280050968662721E-8</v>
      </c>
      <c r="BT60">
        <f t="shared" si="11"/>
        <v>2.1194603015770395E-8</v>
      </c>
      <c r="BU60">
        <f t="shared" si="11"/>
        <v>1.3916062548081483E-8</v>
      </c>
    </row>
    <row r="61" spans="13:73" x14ac:dyDescent="0.25">
      <c r="M61">
        <v>0.83333333299999968</v>
      </c>
      <c r="O61">
        <f>$Z$52+(-$Z$38*$Z$49*$Z$49/(2*$Z$39)+ $Z$53-$Z$52)/$Z$49*$Z$46+$Z$38/(2*$Z$39)*$Z$46*$Z$46+SUMPRODUCT($Z$58:$Z$82,$AC$58:$AC$82,AI$58:AI$82)</f>
        <v>3.305922549660079</v>
      </c>
      <c r="S61">
        <f>$Z$52+(-$Z$38*$Z$49*$Z$49/(2*$Z$39)+ $Z$53-$Z$52)/$Z$49*$Z$45+$Z$38/(2*$Z$39)*$Z$45*$Z$45+SUMPRODUCT($Z$58:$Z$82,$AB$58:$AB$82,AI$58:AI$82)</f>
        <v>1.7390784193653457</v>
      </c>
      <c r="W61">
        <f>$Z$52+(-$Z$38*$Z$49*$Z$49/(2*$Z$39)+ $Z$53-$Z$52)/$Z$49*$Z$44+$Z$38/(2*$Z$39)*$Z$44*$Z$44+SUMPRODUCT($Z$58:$Z$82,$AA$58:$AA$82,AI$58:AI$82)</f>
        <v>1.6742929661748565</v>
      </c>
      <c r="Y61">
        <v>4</v>
      </c>
      <c r="Z61" s="3">
        <f t="shared" si="12"/>
        <v>0.72659695503429378</v>
      </c>
      <c r="AA61">
        <f t="shared" si="6"/>
        <v>0.98894787060146849</v>
      </c>
      <c r="AB61">
        <f t="shared" si="7"/>
        <v>6.6090584325699392E-2</v>
      </c>
      <c r="AC61">
        <f t="shared" si="8"/>
        <v>-0.35579384692251709</v>
      </c>
      <c r="AD61">
        <f t="shared" si="9"/>
        <v>1</v>
      </c>
      <c r="AE61">
        <f t="shared" si="9"/>
        <v>0.47335191729109471</v>
      </c>
      <c r="AF61">
        <f t="shared" si="9"/>
        <v>0.22406203659767665</v>
      </c>
      <c r="AG61">
        <f t="shared" si="9"/>
        <v>0.10606019413971243</v>
      </c>
      <c r="AH61">
        <f t="shared" si="9"/>
        <v>5.0203796244298597E-2</v>
      </c>
      <c r="AI61">
        <f t="shared" si="9"/>
        <v>2.3764063100888938E-2</v>
      </c>
      <c r="AJ61">
        <f t="shared" si="9"/>
        <v>1.1248764780953531E-2</v>
      </c>
      <c r="AK61">
        <f t="shared" si="9"/>
        <v>5.3246243762208557E-3</v>
      </c>
      <c r="AL61">
        <f t="shared" si="9"/>
        <v>2.5204211460286572E-3</v>
      </c>
      <c r="AM61">
        <f t="shared" si="9"/>
        <v>1.1930461764998912E-3</v>
      </c>
      <c r="AN61">
        <f t="shared" si="9"/>
        <v>5.6473069506302921E-4</v>
      </c>
      <c r="AO61">
        <f t="shared" si="9"/>
        <v>2.6731635606163609E-4</v>
      </c>
      <c r="AP61">
        <f t="shared" si="9"/>
        <v>1.2653470909722007E-4</v>
      </c>
      <c r="AQ61">
        <f t="shared" si="9"/>
        <v>5.9895447155039614E-5</v>
      </c>
      <c r="AR61">
        <f t="shared" si="9"/>
        <v>2.8351624620617619E-5</v>
      </c>
      <c r="AS61">
        <f t="shared" si="9"/>
        <v>1.3420295812263197E-5</v>
      </c>
      <c r="AT61">
        <f t="shared" si="10"/>
        <v>6.3525227533483876E-6</v>
      </c>
      <c r="AU61">
        <f t="shared" si="10"/>
        <v>3.0069788114389554E-6</v>
      </c>
      <c r="AV61">
        <f t="shared" si="10"/>
        <v>1.4233591600990436E-6</v>
      </c>
      <c r="AW61">
        <f t="shared" si="10"/>
        <v>6.7374980556742148E-7</v>
      </c>
      <c r="AX61">
        <f t="shared" si="10"/>
        <v>3.1892075651521736E-7</v>
      </c>
      <c r="AY61">
        <f t="shared" si="10"/>
        <v>1.5096174885064259E-7</v>
      </c>
      <c r="AZ61">
        <f t="shared" si="10"/>
        <v>7.1458035180074227E-8</v>
      </c>
      <c r="BA61">
        <f t="shared" si="10"/>
        <v>3.3824797351187845E-8</v>
      </c>
      <c r="BB61">
        <f t="shared" si="10"/>
        <v>1.6011032390769691E-8</v>
      </c>
      <c r="BC61">
        <f t="shared" si="10"/>
        <v>7.5788530840410861E-9</v>
      </c>
      <c r="BD61">
        <f t="shared" si="10"/>
        <v>3.5874645738034201E-9</v>
      </c>
      <c r="BE61">
        <f t="shared" si="10"/>
        <v>1.6981332037422544E-9</v>
      </c>
      <c r="BF61">
        <f t="shared" si="10"/>
        <v>8.0381462944975448E-10</v>
      </c>
      <c r="BG61">
        <f t="shared" si="10"/>
        <v>3.8048718916693078E-10</v>
      </c>
      <c r="BH61">
        <f t="shared" si="10"/>
        <v>1.8010433726399567E-10</v>
      </c>
      <c r="BI61">
        <f t="shared" si="11"/>
        <v>8.5252735651782119E-11</v>
      </c>
      <c r="BJ61">
        <f t="shared" si="11"/>
        <v>4.0354545150718235E-11</v>
      </c>
      <c r="BK61">
        <f t="shared" si="11"/>
        <v>1.9101900975623591E-11</v>
      </c>
      <c r="BL61">
        <f t="shared" si="11"/>
        <v>9.0419216941695784E-12</v>
      </c>
      <c r="BM61">
        <f t="shared" si="11"/>
        <v>4.2800108931049594E-12</v>
      </c>
      <c r="BN61">
        <f t="shared" si="11"/>
        <v>2.0259513259122039E-12</v>
      </c>
      <c r="BO61">
        <f t="shared" si="11"/>
        <v>9.5898797027970472E-13</v>
      </c>
      <c r="BP61">
        <f t="shared" si="11"/>
        <v>4.5393878624279678E-13</v>
      </c>
      <c r="BQ61">
        <f t="shared" si="11"/>
        <v>2.1487279094385575E-13</v>
      </c>
      <c r="BR61">
        <f t="shared" si="11"/>
        <v>1.0171045030551408E-13</v>
      </c>
      <c r="BS61">
        <f t="shared" si="11"/>
        <v>4.8144835796456359E-14</v>
      </c>
      <c r="BT61">
        <f t="shared" si="11"/>
        <v>2.2789449922847224E-14</v>
      </c>
      <c r="BU61">
        <f t="shared" si="11"/>
        <v>1.0787430105440377E-14</v>
      </c>
    </row>
    <row r="62" spans="13:73" x14ac:dyDescent="0.25">
      <c r="M62">
        <v>0.99999999999999911</v>
      </c>
      <c r="O62">
        <f>$Z$52+(-$Z$38*$Z$49*$Z$49/(2*$Z$39)+ $Z$53-$Z$52)/$Z$49*$Z$46+$Z$38/(2*$Z$39)*$Z$46*$Z$46+SUMPRODUCT($Z$58:$Z$82,$AC$58:$AC$82,AJ$58:AJ$82)</f>
        <v>3.5325915297790957</v>
      </c>
      <c r="S62">
        <f>$Z$52+(-$Z$38*$Z$49*$Z$49/(2*$Z$39)+ $Z$53-$Z$52)/$Z$49*$Z$45+$Z$38/(2*$Z$39)*$Z$45*$Z$45+SUMPRODUCT($Z$58:$Z$82,$AB$58:$AB$82,AJ$58:AJ$82)</f>
        <v>1.82336571370432</v>
      </c>
      <c r="W62">
        <f>$Z$52+(-$Z$38*$Z$49*$Z$49/(2*$Z$39)+ $Z$53-$Z$52)/$Z$49*$Z$44+$Z$38/(2*$Z$39)*$Z$44*$Z$44+SUMPRODUCT($Z$58:$Z$82,$AA$58:$AA$82,AJ$58:AJ$82)</f>
        <v>1.6963215188198337</v>
      </c>
      <c r="Y62">
        <v>5</v>
      </c>
      <c r="Z62" s="3">
        <f t="shared" si="12"/>
        <v>-0.72956149918850199</v>
      </c>
      <c r="AA62">
        <f t="shared" si="6"/>
        <v>0.83716647826252866</v>
      </c>
      <c r="AB62">
        <f t="shared" si="7"/>
        <v>0.99658449300666996</v>
      </c>
      <c r="AC62">
        <f t="shared" si="8"/>
        <v>-0.32469946920468484</v>
      </c>
      <c r="AD62">
        <f t="shared" si="9"/>
        <v>1</v>
      </c>
      <c r="AE62">
        <f t="shared" si="9"/>
        <v>0.31079585607764176</v>
      </c>
      <c r="AF62">
        <f t="shared" si="9"/>
        <v>9.6594063477743575E-2</v>
      </c>
      <c r="AG62">
        <f t="shared" si="9"/>
        <v>3.002103444008427E-2</v>
      </c>
      <c r="AH62">
        <f t="shared" si="9"/>
        <v>9.330413099142355E-3</v>
      </c>
      <c r="AI62">
        <f t="shared" si="9"/>
        <v>2.899853706373026E-3</v>
      </c>
      <c r="AJ62">
        <f t="shared" si="9"/>
        <v>9.0126250885273144E-4</v>
      </c>
      <c r="AK62">
        <f t="shared" si="9"/>
        <v>2.8010865298956416E-4</v>
      </c>
      <c r="AL62">
        <f t="shared" si="9"/>
        <v>8.7056607990230591E-5</v>
      </c>
      <c r="AM62">
        <f t="shared" si="9"/>
        <v>2.7056832817824594E-5</v>
      </c>
      <c r="AN62">
        <f t="shared" si="9"/>
        <v>8.4091515183653308E-6</v>
      </c>
      <c r="AO62">
        <f t="shared" si="9"/>
        <v>2.6135294267116316E-6</v>
      </c>
      <c r="AP62">
        <f t="shared" si="9"/>
        <v>8.122741098635155E-7</v>
      </c>
      <c r="AQ62">
        <f t="shared" si="9"/>
        <v>2.5245142734473241E-7</v>
      </c>
      <c r="AR62">
        <f t="shared" si="9"/>
        <v>7.8460856929483555E-8</v>
      </c>
      <c r="AS62">
        <f t="shared" si="9"/>
        <v>2.4385309027001384E-8</v>
      </c>
      <c r="AT62">
        <f t="shared" si="10"/>
        <v>7.5788529947646538E-9</v>
      </c>
      <c r="AU62">
        <f t="shared" si="10"/>
        <v>2.3554760880785537E-9</v>
      </c>
      <c r="AV62">
        <f t="shared" si="10"/>
        <v>7.3207218673246243E-10</v>
      </c>
      <c r="AW62">
        <f t="shared" si="10"/>
        <v>2.2752501155818658E-10</v>
      </c>
      <c r="AX62">
        <f t="shared" si="10"/>
        <v>7.0713828763001071E-11</v>
      </c>
      <c r="AY62">
        <f t="shared" si="10"/>
        <v>2.1977564330523088E-11</v>
      </c>
      <c r="AZ62">
        <f t="shared" si="10"/>
        <v>6.8305362079688762E-12</v>
      </c>
      <c r="BA62">
        <f t="shared" si="10"/>
        <v>2.1229022886842794E-12</v>
      </c>
      <c r="BB62">
        <f t="shared" si="10"/>
        <v>6.5978921567579972E-13</v>
      </c>
      <c r="BC62">
        <f t="shared" si="10"/>
        <v>2.0505976274367651E-13</v>
      </c>
      <c r="BD62">
        <f t="shared" si="10"/>
        <v>6.3731722721524334E-14</v>
      </c>
      <c r="BE62">
        <f t="shared" si="10"/>
        <v>1.98075547669994E-14</v>
      </c>
      <c r="BF62">
        <f t="shared" si="10"/>
        <v>6.1561061996034085E-15</v>
      </c>
      <c r="BG62">
        <f t="shared" si="10"/>
        <v>1.9132922427487925E-15</v>
      </c>
      <c r="BH62">
        <f t="shared" si="10"/>
        <v>5.9464328383394509E-16</v>
      </c>
      <c r="BI62">
        <f t="shared" si="11"/>
        <v>1.8481267623511045E-16</v>
      </c>
      <c r="BJ62">
        <f t="shared" si="11"/>
        <v>5.743901231350725E-17</v>
      </c>
      <c r="BK62">
        <f t="shared" si="11"/>
        <v>1.7851806503543696E-17</v>
      </c>
      <c r="BL62">
        <f t="shared" si="11"/>
        <v>5.5482677182184018E-18</v>
      </c>
      <c r="BM62">
        <f t="shared" si="11"/>
        <v>1.7243785668682277E-18</v>
      </c>
      <c r="BN62">
        <f t="shared" si="11"/>
        <v>5.3592969786060256E-19</v>
      </c>
      <c r="BO62">
        <f t="shared" si="11"/>
        <v>1.6656473625144264E-19</v>
      </c>
      <c r="BP62">
        <f t="shared" si="11"/>
        <v>5.1767628343694292E-20</v>
      </c>
      <c r="BQ62">
        <f t="shared" si="11"/>
        <v>1.608916391693713E-20</v>
      </c>
      <c r="BR62">
        <f t="shared" si="11"/>
        <v>5.0004456835081192E-21</v>
      </c>
      <c r="BS62">
        <f t="shared" si="11"/>
        <v>1.554117753387531E-21</v>
      </c>
      <c r="BT62">
        <f t="shared" si="11"/>
        <v>4.8301334406253132E-22</v>
      </c>
      <c r="BU62">
        <f t="shared" si="11"/>
        <v>1.501185520803671E-22</v>
      </c>
    </row>
    <row r="63" spans="13:73" x14ac:dyDescent="0.25">
      <c r="M63">
        <v>1.1666666660000002</v>
      </c>
      <c r="O63">
        <f>$Z$52+(-$Z$38*$Z$49*$Z$49/(2*$Z$39)+ $Z$53-$Z$52)/$Z$49*$Z$46+$Z$38/(2*$Z$39)*$Z$46*$Z$46+SUMPRODUCT($Z$58:$Z$82,$AC$58:$AC$82,AK$58:AK$82)</f>
        <v>3.7225530576995056</v>
      </c>
      <c r="S63">
        <f>$Z$52+(-$Z$38*$Z$49*$Z$49/(2*$Z$39)+ $Z$53-$Z$52)/$Z$49*$Z$45+$Z$38/(2*$Z$39)*$Z$45*$Z$45+SUMPRODUCT($Z$58:$Z$82,$AB$58:$AB$82,AK$58:AK$82)</f>
        <v>1.9178998413141057</v>
      </c>
      <c r="W63">
        <f>$Z$52+(-$Z$38*$Z$49*$Z$49/(2*$Z$39)+ $Z$53-$Z$52)/$Z$49*$Z$44+$Z$38/(2*$Z$39)*$Z$44*$Z$44+SUMPRODUCT($Z$58:$Z$82,$AA$58:$AA$82,AK$58:AK$82)</f>
        <v>1.7155557759350799</v>
      </c>
      <c r="Y63">
        <v>6</v>
      </c>
      <c r="Z63" s="3">
        <f t="shared" si="12"/>
        <v>0.4843979700228625</v>
      </c>
      <c r="AA63">
        <f t="shared" si="6"/>
        <v>0.53303172872799409</v>
      </c>
      <c r="AB63">
        <f t="shared" si="7"/>
        <v>-9.9045530250462616E-2</v>
      </c>
      <c r="AC63">
        <f t="shared" si="8"/>
        <v>0.85479271258553902</v>
      </c>
      <c r="AD63">
        <f t="shared" si="9"/>
        <v>1</v>
      </c>
      <c r="AE63">
        <f t="shared" si="9"/>
        <v>0.1858507492310599</v>
      </c>
      <c r="AF63">
        <f t="shared" si="9"/>
        <v>3.4540500640995092E-2</v>
      </c>
      <c r="AG63">
        <f t="shared" si="9"/>
        <v>6.4193778581291662E-3</v>
      </c>
      <c r="AH63">
        <f t="shared" si="9"/>
        <v>1.1930461845305826E-3</v>
      </c>
      <c r="AI63">
        <f t="shared" si="9"/>
        <v>2.2172852502350029E-4</v>
      </c>
      <c r="AJ63">
        <f t="shared" si="9"/>
        <v>4.1208412085439369E-5</v>
      </c>
      <c r="AK63">
        <f t="shared" si="9"/>
        <v>7.6586142607010302E-6</v>
      </c>
      <c r="AL63">
        <f t="shared" si="9"/>
        <v>1.4233591840514966E-6</v>
      </c>
      <c r="AM63">
        <f t="shared" si="9"/>
        <v>2.6453236810993187E-7</v>
      </c>
      <c r="AN63">
        <f t="shared" si="9"/>
        <v>4.9163538809096467E-8</v>
      </c>
      <c r="AO63">
        <f t="shared" si="9"/>
        <v>9.1370804302649572E-9</v>
      </c>
      <c r="AP63">
        <f t="shared" si="9"/>
        <v>1.6981332266033736E-9</v>
      </c>
      <c r="AQ63">
        <f t="shared" si="9"/>
        <v>3.1559933245838842E-10</v>
      </c>
      <c r="AR63">
        <f t="shared" si="9"/>
        <v>5.8654371801988293E-11</v>
      </c>
      <c r="AS63">
        <f t="shared" si="9"/>
        <v>1.0900958835011116E-11</v>
      </c>
      <c r="AT63">
        <f t="shared" si="10"/>
        <v>2.0259513668237206E-12</v>
      </c>
      <c r="AU63">
        <f t="shared" si="10"/>
        <v>3.7652457562815872E-13</v>
      </c>
      <c r="AV63">
        <f t="shared" si="10"/>
        <v>6.9977371658190876E-14</v>
      </c>
      <c r="AW63">
        <f t="shared" si="10"/>
        <v>1.3005347739774611E-14</v>
      </c>
      <c r="AX63">
        <f t="shared" si="10"/>
        <v>2.4170535238288787E-15</v>
      </c>
      <c r="AY63">
        <f t="shared" si="10"/>
        <v>4.4921119019266679E-16</v>
      </c>
      <c r="AZ63">
        <f t="shared" si="10"/>
        <v>8.3486241317979189E-17</v>
      </c>
      <c r="BA63">
        <f t="shared" si="10"/>
        <v>1.5515979872780208E-17</v>
      </c>
      <c r="BB63">
        <f t="shared" si="10"/>
        <v>2.8836563679466396E-18</v>
      </c>
      <c r="BC63">
        <f t="shared" si="10"/>
        <v>5.3592972897506498E-19</v>
      </c>
      <c r="BD63">
        <f t="shared" si="10"/>
        <v>9.9602937642503247E-20</v>
      </c>
      <c r="BE63">
        <f t="shared" si="10"/>
        <v>1.8511279838849863E-20</v>
      </c>
      <c r="BF63">
        <f t="shared" si="10"/>
        <v>3.4403354356957033E-21</v>
      </c>
      <c r="BG63">
        <f t="shared" si="10"/>
        <v>6.3938889250690662E-22</v>
      </c>
      <c r="BH63">
        <f t="shared" si="10"/>
        <v>1.1883089992314587E-22</v>
      </c>
      <c r="BI63">
        <f t="shared" si="11"/>
        <v>2.2084813120442039E-23</v>
      </c>
      <c r="BJ63">
        <f t="shared" si="11"/>
        <v>4.1044788992925437E-24</v>
      </c>
      <c r="BK63">
        <f t="shared" si="11"/>
        <v>7.6282044782820682E-25</v>
      </c>
      <c r="BL63">
        <f t="shared" si="11"/>
        <v>1.4177076034628637E-25</v>
      </c>
      <c r="BM63">
        <f t="shared" si="11"/>
        <v>2.6348200965276979E-26</v>
      </c>
      <c r="BN63">
        <f t="shared" si="11"/>
        <v>4.8968326925165401E-27</v>
      </c>
      <c r="BO63">
        <f t="shared" si="11"/>
        <v>9.1008007989708894E-28</v>
      </c>
      <c r="BP63">
        <f t="shared" si="11"/>
        <v>1.6913905787803685E-28</v>
      </c>
      <c r="BQ63">
        <f t="shared" si="11"/>
        <v>3.1434619361303762E-29</v>
      </c>
      <c r="BR63">
        <f t="shared" si="11"/>
        <v>5.8421479140158056E-30</v>
      </c>
      <c r="BS63">
        <f t="shared" si="11"/>
        <v>1.0857675230870993E-30</v>
      </c>
      <c r="BT63">
        <f t="shared" si="11"/>
        <v>2.017906995066721E-31</v>
      </c>
      <c r="BU63">
        <f t="shared" si="11"/>
        <v>3.7502954963148628E-32</v>
      </c>
    </row>
    <row r="64" spans="13:73" x14ac:dyDescent="0.25">
      <c r="M64">
        <v>1.3333333329999997</v>
      </c>
      <c r="O64">
        <f>$Z$52+(-$Z$38*$Z$49*$Z$49/(2*$Z$39)+ $Z$53-$Z$52)/$Z$49*$Z$46+$Z$38/(2*$Z$39)*$Z$46*$Z$46+SUMPRODUCT($Z$58:$Z$82,$AC$58:$AC$82,AL$58:AL$82)</f>
        <v>3.8846190084526153</v>
      </c>
      <c r="S64">
        <f>$Z$52+(-$Z$38*$Z$49*$Z$49/(2*$Z$39)+ $Z$53-$Z$52)/$Z$49*$Z$45+$Z$38/(2*$Z$39)*$Z$45*$Z$45+SUMPRODUCT($Z$58:$Z$82,$AB$58:$AB$82,AL$58:AL$82)</f>
        <v>2.017573738629002</v>
      </c>
      <c r="W64">
        <f>$Z$52+(-$Z$38*$Z$49*$Z$49/(2*$Z$39)+ $Z$53-$Z$52)/$Z$49*$Z$44+$Z$38/(2*$Z$39)*$Z$44*$Z$44+SUMPRODUCT($Z$58:$Z$82,$AA$58:$AA$82,AL$58:AL$82)</f>
        <v>1.7337915641256434</v>
      </c>
      <c r="Y64">
        <v>7</v>
      </c>
      <c r="Z64" s="3">
        <f t="shared" si="12"/>
        <v>-0.52117733504238295</v>
      </c>
      <c r="AA64">
        <f t="shared" si="6"/>
        <v>0.13189217134206896</v>
      </c>
      <c r="AB64">
        <f t="shared" si="7"/>
        <v>-0.99330926635363803</v>
      </c>
      <c r="AC64">
        <f t="shared" si="8"/>
        <v>-0.98894787060146816</v>
      </c>
      <c r="AD64">
        <f t="shared" si="9"/>
        <v>1</v>
      </c>
      <c r="AE64">
        <f t="shared" si="9"/>
        <v>0.10121652675810283</v>
      </c>
      <c r="AF64">
        <f t="shared" si="9"/>
        <v>1.024478514817994E-2</v>
      </c>
      <c r="AG64">
        <f t="shared" si="9"/>
        <v>1.0369415558311101E-3</v>
      </c>
      <c r="AH64">
        <f t="shared" si="9"/>
        <v>1.0495562273236828E-4</v>
      </c>
      <c r="AI64">
        <f t="shared" si="9"/>
        <v>1.0623243450709156E-5</v>
      </c>
      <c r="AJ64">
        <f t="shared" si="9"/>
        <v>1.0752477902094562E-6</v>
      </c>
      <c r="AK64">
        <f t="shared" si="9"/>
        <v>1.0883284672932352E-7</v>
      </c>
      <c r="AL64">
        <f t="shared" si="9"/>
        <v>1.1015682591750992E-8</v>
      </c>
      <c r="AM64">
        <f t="shared" si="9"/>
        <v>1.1149691164837557E-9</v>
      </c>
      <c r="AN64">
        <f t="shared" si="9"/>
        <v>1.1285330141303377E-10</v>
      </c>
      <c r="AO64">
        <f t="shared" si="9"/>
        <v>1.1422619045231978E-11</v>
      </c>
      <c r="AP64">
        <f t="shared" si="9"/>
        <v>1.1561578103503025E-12</v>
      </c>
      <c r="AQ64">
        <f t="shared" si="9"/>
        <v>1.1702227794790834E-13</v>
      </c>
      <c r="AR64">
        <f t="shared" si="9"/>
        <v>1.1844588364428863E-14</v>
      </c>
      <c r="AS64">
        <f t="shared" si="9"/>
        <v>1.1988680786509311E-15</v>
      </c>
      <c r="AT64">
        <f t="shared" si="10"/>
        <v>1.2134526296220497E-16</v>
      </c>
      <c r="AU64">
        <f t="shared" si="10"/>
        <v>1.2282145886790002E-17</v>
      </c>
      <c r="AV64">
        <f t="shared" si="10"/>
        <v>1.2431560794586151E-18</v>
      </c>
      <c r="AW64">
        <f t="shared" si="10"/>
        <v>1.2582795095650926E-19</v>
      </c>
      <c r="AX64">
        <f t="shared" si="10"/>
        <v>1.2735867464792682E-20</v>
      </c>
      <c r="AY64">
        <f t="shared" si="10"/>
        <v>1.2890801991747183E-21</v>
      </c>
      <c r="AZ64">
        <f t="shared" si="10"/>
        <v>1.3047623123188319E-22</v>
      </c>
      <c r="BA64">
        <f t="shared" si="10"/>
        <v>1.3206350223800926E-23</v>
      </c>
      <c r="BB64">
        <f t="shared" si="10"/>
        <v>1.3367008273233083E-24</v>
      </c>
      <c r="BC64">
        <f t="shared" si="10"/>
        <v>1.3529622621256849E-25</v>
      </c>
      <c r="BD64">
        <f t="shared" si="10"/>
        <v>1.3694213347918648E-26</v>
      </c>
      <c r="BE64">
        <f t="shared" si="10"/>
        <v>1.3860806355653718E-27</v>
      </c>
      <c r="BF64">
        <f t="shared" si="10"/>
        <v>1.4029427930693846E-28</v>
      </c>
      <c r="BG64">
        <f t="shared" si="10"/>
        <v>1.4200098894873902E-29</v>
      </c>
      <c r="BH64">
        <f t="shared" si="10"/>
        <v>1.4372846107505292E-30</v>
      </c>
      <c r="BI64">
        <f t="shared" si="11"/>
        <v>1.4547696825874196E-31</v>
      </c>
      <c r="BJ64">
        <f t="shared" si="11"/>
        <v>1.4724672641006263E-32</v>
      </c>
      <c r="BK64">
        <f t="shared" si="11"/>
        <v>1.4903801404437531E-33</v>
      </c>
      <c r="BL64">
        <f t="shared" si="11"/>
        <v>1.5085111380381169E-34</v>
      </c>
      <c r="BM64">
        <f t="shared" si="11"/>
        <v>1.5268624957468691E-35</v>
      </c>
      <c r="BN64">
        <f t="shared" si="11"/>
        <v>1.5454371016115432E-36</v>
      </c>
      <c r="BO64">
        <f t="shared" si="11"/>
        <v>1.5642378864658131E-37</v>
      </c>
      <c r="BP64">
        <f t="shared" si="11"/>
        <v>1.58326717187994E-38</v>
      </c>
      <c r="BQ64">
        <f t="shared" si="11"/>
        <v>1.6025279525842048E-39</v>
      </c>
      <c r="BR64">
        <f t="shared" si="11"/>
        <v>1.6220232676818143E-40</v>
      </c>
      <c r="BS64">
        <f t="shared" si="11"/>
        <v>1.6417555245054931E-41</v>
      </c>
      <c r="BT64">
        <f t="shared" si="11"/>
        <v>1.6617278284154953E-42</v>
      </c>
      <c r="BU64">
        <f t="shared" si="11"/>
        <v>1.681943330784252E-43</v>
      </c>
    </row>
    <row r="65" spans="13:73" x14ac:dyDescent="0.25">
      <c r="M65">
        <v>1.4999999999999991</v>
      </c>
      <c r="O65">
        <f>$Z$52+(-$Z$38*$Z$49*$Z$49/(2*$Z$39)+ $Z$53-$Z$52)/$Z$49*$Z$46+$Z$38/(2*$Z$39)*$Z$46*$Z$46+SUMPRODUCT($Z$58:$Z$82,$AC$58:$AC$82,AM$58:AM$82)</f>
        <v>4.0250472880837567</v>
      </c>
      <c r="S65">
        <f>$Z$52+(-$Z$38*$Z$49*$Z$49/(2*$Z$39)+ $Z$53-$Z$52)/$Z$49*$Z$45+$Z$38/(2*$Z$39)*$Z$45*$Z$45+SUMPRODUCT($Z$58:$Z$82,$AB$58:$AB$82,AM$58:AM$82)</f>
        <v>2.1189231505729746</v>
      </c>
      <c r="W65">
        <f>$Z$52+(-$Z$38*$Z$49*$Z$49/(2*$Z$39)+ $Z$53-$Z$52)/$Z$49*$Z$44+$Z$38/(2*$Z$39)*$Z$44*$Z$44+SUMPRODUCT($Z$58:$Z$82,$AA$58:$AA$82,AM$58:AM$82)</f>
        <v>1.7521420110804784</v>
      </c>
      <c r="Y65">
        <v>8</v>
      </c>
      <c r="Z65" s="3">
        <f t="shared" si="12"/>
        <v>0.36329847751714689</v>
      </c>
      <c r="AA65">
        <f t="shared" si="6"/>
        <v>-0.29325003738446503</v>
      </c>
      <c r="AB65">
        <f t="shared" si="7"/>
        <v>0.13189217134206879</v>
      </c>
      <c r="AC65">
        <f t="shared" si="8"/>
        <v>0.66502457211384924</v>
      </c>
      <c r="AD65">
        <f t="shared" si="9"/>
        <v>1</v>
      </c>
      <c r="AE65">
        <f t="shared" si="9"/>
        <v>5.0203796694877817E-2</v>
      </c>
      <c r="AF65">
        <f t="shared" si="9"/>
        <v>2.5204211573390499E-3</v>
      </c>
      <c r="AG65">
        <f t="shared" si="9"/>
        <v>1.2653470909721964E-4</v>
      </c>
      <c r="AH65">
        <f t="shared" si="9"/>
        <v>6.3525228103623151E-6</v>
      </c>
      <c r="AI65">
        <f t="shared" si="9"/>
        <v>3.1892075794637429E-7</v>
      </c>
      <c r="AJ65">
        <f t="shared" si="9"/>
        <v>1.6011032606318225E-8</v>
      </c>
      <c r="AK65">
        <f t="shared" si="9"/>
        <v>8.0381462584263624E-10</v>
      </c>
      <c r="AL65">
        <f t="shared" si="9"/>
        <v>4.0354545331809268E-11</v>
      </c>
      <c r="AM65">
        <f t="shared" si="9"/>
        <v>2.0259513531865746E-12</v>
      </c>
      <c r="AN65">
        <f t="shared" si="9"/>
        <v>1.0171044984908841E-13</v>
      </c>
      <c r="AO65">
        <f t="shared" si="9"/>
        <v>5.1062506543110661E-15</v>
      </c>
      <c r="AP65">
        <f t="shared" si="9"/>
        <v>2.5635316512058167E-16</v>
      </c>
      <c r="AQ65">
        <f t="shared" si="9"/>
        <v>1.2869902183801748E-17</v>
      </c>
      <c r="AR65">
        <f t="shared" si="9"/>
        <v>6.4611794112073807E-19</v>
      </c>
      <c r="AS65">
        <f t="shared" si="9"/>
        <v>3.243757317468431E-20</v>
      </c>
      <c r="AT65">
        <f t="shared" si="10"/>
        <v>1.6284893289370259E-21</v>
      </c>
      <c r="AU65">
        <f t="shared" si="10"/>
        <v>8.175634572220707E-23</v>
      </c>
      <c r="AV65">
        <f t="shared" si="10"/>
        <v>4.1044786644524109E-24</v>
      </c>
      <c r="AW65">
        <f t="shared" si="10"/>
        <v>2.0606043460132013E-25</v>
      </c>
      <c r="AX65">
        <f t="shared" si="10"/>
        <v>1.0345015422811188E-26</v>
      </c>
      <c r="AY65">
        <f t="shared" si="10"/>
        <v>5.1935901380223035E-28</v>
      </c>
      <c r="AZ65">
        <f t="shared" si="10"/>
        <v>2.6073797148724692E-29</v>
      </c>
      <c r="BA65">
        <f t="shared" si="10"/>
        <v>1.309003517131655E-30</v>
      </c>
      <c r="BB65">
        <f t="shared" si="10"/>
        <v>6.5716941728484553E-32</v>
      </c>
      <c r="BC65">
        <f t="shared" si="10"/>
        <v>3.2992403372738171E-33</v>
      </c>
      <c r="BD65">
        <f t="shared" si="10"/>
        <v>1.6563437924749249E-34</v>
      </c>
      <c r="BE65">
        <f t="shared" si="10"/>
        <v>8.3154741043726674E-36</v>
      </c>
      <c r="BF65">
        <f t="shared" si="10"/>
        <v>4.1746841631875223E-37</v>
      </c>
      <c r="BG65">
        <f t="shared" si="10"/>
        <v>2.0958497994579864E-38</v>
      </c>
      <c r="BH65">
        <f t="shared" si="10"/>
        <v>1.0521960968022658E-39</v>
      </c>
      <c r="BI65">
        <f t="shared" si="11"/>
        <v>5.2824244616170667E-41</v>
      </c>
      <c r="BJ65">
        <f t="shared" si="11"/>
        <v>2.6519774468588429E-42</v>
      </c>
      <c r="BK65">
        <f t="shared" si="11"/>
        <v>1.3313932702210371E-43</v>
      </c>
      <c r="BL65">
        <f t="shared" si="11"/>
        <v>6.684100425787478E-45</v>
      </c>
      <c r="BM65">
        <f t="shared" si="11"/>
        <v>3.3556719477066853E-46</v>
      </c>
      <c r="BN65">
        <f t="shared" si="11"/>
        <v>1.6846746014141606E-47</v>
      </c>
      <c r="BO65">
        <f t="shared" si="11"/>
        <v>8.4577070295362624E-49</v>
      </c>
      <c r="BP65">
        <f t="shared" si="11"/>
        <v>4.2460897372876884E-50</v>
      </c>
      <c r="BQ65">
        <f t="shared" si="11"/>
        <v>2.1316981061341371E-51</v>
      </c>
      <c r="BR65">
        <f t="shared" si="11"/>
        <v>1.0701934986118731E-52</v>
      </c>
      <c r="BS65">
        <f t="shared" si="11"/>
        <v>5.3727772970838353E-54</v>
      </c>
      <c r="BT65">
        <f t="shared" si="11"/>
        <v>2.6973379974277897E-55</v>
      </c>
      <c r="BU65">
        <f t="shared" si="11"/>
        <v>1.3541662302458811E-56</v>
      </c>
    </row>
    <row r="66" spans="13:73" x14ac:dyDescent="0.25">
      <c r="M66">
        <v>1.6666666660000002</v>
      </c>
      <c r="O66">
        <f>$Z$52+(-$Z$38*$Z$49*$Z$49/(2*$Z$39)+ $Z$53-$Z$52)/$Z$49*$Z$46+$Z$38/(2*$Z$39)*$Z$46*$Z$46+SUMPRODUCT($Z$58:$Z$82,$AC$58:$AC$82,AN$58:AN$82)</f>
        <v>4.1483464632764546</v>
      </c>
      <c r="S66">
        <f>$Z$52+(-$Z$38*$Z$49*$Z$49/(2*$Z$39)+ $Z$53-$Z$52)/$Z$49*$Z$45+$Z$38/(2*$Z$39)*$Z$45*$Z$45+SUMPRODUCT($Z$58:$Z$82,$AB$58:$AB$82,AN$58:AN$82)</f>
        <v>2.2197046018546898</v>
      </c>
      <c r="W66">
        <f>$Z$52+(-$Z$38*$Z$49*$Z$49/(2*$Z$39)+ $Z$53-$Z$52)/$Z$49*$Z$44+$Z$38/(2*$Z$39)*$Z$44*$Z$44+SUMPRODUCT($Z$58:$Z$82,$AA$58:$AA$82,AN$58:AN$82)</f>
        <v>1.7712195862622329</v>
      </c>
      <c r="Y66">
        <v>9</v>
      </c>
      <c r="Z66" s="3">
        <f t="shared" si="12"/>
        <v>-0.40537998712506218</v>
      </c>
      <c r="AA66">
        <f t="shared" si="6"/>
        <v>-0.66502457211384802</v>
      </c>
      <c r="AB66">
        <f t="shared" si="7"/>
        <v>0.9889478706014686</v>
      </c>
      <c r="AC66">
        <f t="shared" si="8"/>
        <v>-3.306336931730567E-2</v>
      </c>
      <c r="AD66">
        <f t="shared" si="9"/>
        <v>1</v>
      </c>
      <c r="AE66">
        <f t="shared" si="9"/>
        <v>2.267878122453482E-2</v>
      </c>
      <c r="AF66">
        <f t="shared" si="9"/>
        <v>5.1432710614584252E-4</v>
      </c>
      <c r="AG66">
        <f t="shared" si="9"/>
        <v>1.1664311653140117E-5</v>
      </c>
      <c r="AH66">
        <f t="shared" si="9"/>
        <v>2.6453237211635679E-7</v>
      </c>
      <c r="AI66">
        <f t="shared" si="9"/>
        <v>5.9992716577427855E-9</v>
      </c>
      <c r="AJ66">
        <f t="shared" si="9"/>
        <v>1.3605616634158324E-10</v>
      </c>
      <c r="AK66">
        <f t="shared" si="9"/>
        <v>3.0855880307095585E-12</v>
      </c>
      <c r="AL66">
        <f t="shared" si="9"/>
        <v>6.9977374307762535E-14</v>
      </c>
      <c r="AM66">
        <f t="shared" si="9"/>
        <v>1.5870015265396968E-15</v>
      </c>
      <c r="AN66">
        <f t="shared" si="9"/>
        <v>3.5991260423395103E-17</v>
      </c>
      <c r="AO66">
        <f t="shared" si="9"/>
        <v>8.1623790259418097E-19</v>
      </c>
      <c r="AP66">
        <f t="shared" si="9"/>
        <v>1.8511280399568177E-20</v>
      </c>
      <c r="AQ66">
        <f t="shared" si="9"/>
        <v>4.1981327836780901E-22</v>
      </c>
      <c r="AR66">
        <f t="shared" si="9"/>
        <v>9.5208532789639693E-24</v>
      </c>
      <c r="AS66">
        <f t="shared" si="9"/>
        <v>2.159213436792277E-25</v>
      </c>
      <c r="AT66">
        <f t="shared" si="10"/>
        <v>4.8968329150085993E-27</v>
      </c>
      <c r="AU66">
        <f t="shared" si="10"/>
        <v>1.1105419984965614E-28</v>
      </c>
      <c r="AV66">
        <f t="shared" si="10"/>
        <v>2.5185736735887526E-30</v>
      </c>
      <c r="AW66">
        <f t="shared" si="10"/>
        <v>5.7118189126839899E-32</v>
      </c>
      <c r="AX66">
        <f t="shared" si="10"/>
        <v>1.2953707974365073E-33</v>
      </c>
      <c r="AY66">
        <f t="shared" si="10"/>
        <v>2.9377428250133047E-35</v>
      </c>
      <c r="AZ66">
        <f t="shared" si="10"/>
        <v>6.6624435903846577E-37</v>
      </c>
      <c r="BA66">
        <f t="shared" si="10"/>
        <v>1.5109608687675976E-38</v>
      </c>
      <c r="BB66">
        <f t="shared" si="10"/>
        <v>3.4266747867731277E-40</v>
      </c>
      <c r="BC66">
        <f t="shared" si="10"/>
        <v>7.7712818409712027E-42</v>
      </c>
      <c r="BD66">
        <f t="shared" si="10"/>
        <v>1.7624318469004512E-43</v>
      </c>
      <c r="BE66">
        <f t="shared" si="10"/>
        <v>3.9969802646879577E-45</v>
      </c>
      <c r="BF66">
        <f t="shared" si="10"/>
        <v>9.0646653337476108E-47</v>
      </c>
      <c r="BG66">
        <f t="shared" si="10"/>
        <v>2.0557554329666374E-48</v>
      </c>
      <c r="BH66">
        <f t="shared" si="10"/>
        <v>4.6622023478770566E-50</v>
      </c>
      <c r="BI66">
        <f t="shared" si="11"/>
        <v>1.0573308148424846E-51</v>
      </c>
      <c r="BJ66">
        <f t="shared" si="11"/>
        <v>2.3978972052758732E-53</v>
      </c>
      <c r="BK66">
        <f t="shared" si="11"/>
        <v>5.438138117564005E-55</v>
      </c>
      <c r="BL66">
        <f t="shared" si="11"/>
        <v>1.2333036144791437E-56</v>
      </c>
      <c r="BM66">
        <f t="shared" si="11"/>
        <v>2.7969820314531736E-58</v>
      </c>
      <c r="BN66">
        <f t="shared" si="11"/>
        <v>6.3432137816086956E-60</v>
      </c>
      <c r="BO66">
        <f t="shared" si="11"/>
        <v>1.4385637722228827E-61</v>
      </c>
      <c r="BP66">
        <f t="shared" si="11"/>
        <v>3.2624870103102601E-63</v>
      </c>
      <c r="BQ66">
        <f t="shared" si="11"/>
        <v>7.3989222431176908E-65</v>
      </c>
      <c r="BR66">
        <f t="shared" si="11"/>
        <v>1.6779856172124488E-66</v>
      </c>
      <c r="BS66">
        <f t="shared" si="11"/>
        <v>3.8054665252580022E-68</v>
      </c>
      <c r="BT66">
        <f t="shared" si="11"/>
        <v>8.6303334941074832E-70</v>
      </c>
      <c r="BU66">
        <f t="shared" si="11"/>
        <v>1.9572547188652576E-71</v>
      </c>
    </row>
    <row r="67" spans="13:73" x14ac:dyDescent="0.25">
      <c r="M67">
        <v>1.8333333329999997</v>
      </c>
      <c r="O67">
        <f>$Z$52+(-$Z$38*$Z$49*$Z$49/(2*$Z$39)+ $Z$53-$Z$52)/$Z$49*$Z$46+$Z$38/(2*$Z$39)*$Z$46*$Z$46+SUMPRODUCT($Z$58:$Z$82,$AC$58:$AC$82,AO$58:AO$82)</f>
        <v>4.2578267812177231</v>
      </c>
      <c r="S67">
        <f>$Z$52+(-$Z$38*$Z$49*$Z$49/(2*$Z$39)+ $Z$53-$Z$52)/$Z$49*$Z$45+$Z$38/(2*$Z$39)*$Z$45*$Z$45+SUMPRODUCT($Z$58:$Z$82,$AB$58:$AB$82,AO$58:AO$82)</f>
        <v>2.3185140463093883</v>
      </c>
      <c r="W67">
        <f>$Z$52+(-$Z$38*$Z$49*$Z$49/(2*$Z$39)+ $Z$53-$Z$52)/$Z$49*$Z$44+$Z$38/(2*$Z$39)*$Z$44*$Z$44+SUMPRODUCT($Z$58:$Z$82,$AA$58:$AA$82,AO$58:AO$82)</f>
        <v>1.7912858306571242</v>
      </c>
      <c r="Y67">
        <v>10</v>
      </c>
      <c r="Z67" s="3">
        <f t="shared" si="12"/>
        <v>0.29063878201371751</v>
      </c>
      <c r="AA67">
        <f t="shared" si="6"/>
        <v>-0.91577332665505728</v>
      </c>
      <c r="AB67">
        <f t="shared" si="7"/>
        <v>-0.16459459028073201</v>
      </c>
      <c r="AC67">
        <f t="shared" si="8"/>
        <v>-0.61421271268967004</v>
      </c>
      <c r="AD67">
        <f t="shared" si="9"/>
        <v>1</v>
      </c>
      <c r="AE67">
        <f t="shared" si="9"/>
        <v>9.3304132299868621E-3</v>
      </c>
      <c r="AF67">
        <f t="shared" si="9"/>
        <v>8.7056608600647242E-5</v>
      </c>
      <c r="AG67">
        <f t="shared" si="9"/>
        <v>8.1227410986350979E-7</v>
      </c>
      <c r="AH67">
        <f t="shared" si="9"/>
        <v>7.5788531010462866E-9</v>
      </c>
      <c r="AI67">
        <f t="shared" si="9"/>
        <v>7.0713829258826702E-11</v>
      </c>
      <c r="AJ67">
        <f t="shared" si="9"/>
        <v>6.597892295545736E-13</v>
      </c>
      <c r="AK67">
        <f t="shared" si="9"/>
        <v>6.1561061564385096E-15</v>
      </c>
      <c r="AL67">
        <f t="shared" si="9"/>
        <v>5.7439012716253578E-17</v>
      </c>
      <c r="AM67">
        <f t="shared" si="9"/>
        <v>5.3592970913397118E-19</v>
      </c>
      <c r="AN67">
        <f t="shared" si="9"/>
        <v>5.0004456484463892E-21</v>
      </c>
      <c r="AO67">
        <f t="shared" si="9"/>
        <v>4.6656222925533942E-23</v>
      </c>
      <c r="AP67">
        <f t="shared" si="9"/>
        <v>4.3532182743620846E-25</v>
      </c>
      <c r="AQ67">
        <f t="shared" si="9"/>
        <v>4.0617325380126447E-27</v>
      </c>
      <c r="AR67">
        <f t="shared" si="9"/>
        <v>3.7897641946431494E-29</v>
      </c>
      <c r="AS67">
        <f t="shared" si="9"/>
        <v>3.5360064988490204E-31</v>
      </c>
      <c r="AT67">
        <f t="shared" si="10"/>
        <v>3.2992401818178927E-33</v>
      </c>
      <c r="AU67">
        <f t="shared" si="10"/>
        <v>3.0783273377963812E-35</v>
      </c>
      <c r="AV67">
        <f t="shared" si="10"/>
        <v>2.8722062896550737E-37</v>
      </c>
      <c r="AW67">
        <f t="shared" si="10"/>
        <v>2.6798876073993195E-39</v>
      </c>
      <c r="AX67">
        <f t="shared" si="10"/>
        <v>2.5004455981770415E-41</v>
      </c>
      <c r="AY67">
        <f t="shared" si="10"/>
        <v>2.3330188072739614E-43</v>
      </c>
      <c r="AZ67">
        <f t="shared" si="10"/>
        <v>2.1768033208345138E-45</v>
      </c>
      <c r="BA67">
        <f t="shared" si="10"/>
        <v>2.0310472225213982E-47</v>
      </c>
      <c r="BB67">
        <f t="shared" si="10"/>
        <v>1.8950507749732675E-49</v>
      </c>
      <c r="BC67">
        <f t="shared" si="10"/>
        <v>1.7681609797787963E-51</v>
      </c>
      <c r="BD67">
        <f t="shared" si="10"/>
        <v>1.6497670747643081E-53</v>
      </c>
      <c r="BE67">
        <f t="shared" si="10"/>
        <v>1.5393006813875735E-55</v>
      </c>
      <c r="BF67">
        <f t="shared" si="10"/>
        <v>1.4362313859452003E-57</v>
      </c>
      <c r="BG67">
        <f t="shared" si="10"/>
        <v>1.3400630821363309E-59</v>
      </c>
      <c r="BH67">
        <f t="shared" si="10"/>
        <v>1.2503340907863921E-61</v>
      </c>
      <c r="BI67">
        <f t="shared" si="11"/>
        <v>1.1666135705766787E-63</v>
      </c>
      <c r="BJ67">
        <f t="shared" si="11"/>
        <v>1.0884985472032143E-65</v>
      </c>
      <c r="BK67">
        <f t="shared" si="11"/>
        <v>1.0156140106255227E-67</v>
      </c>
      <c r="BL67">
        <f t="shared" si="11"/>
        <v>9.4760999959486759E-70</v>
      </c>
      <c r="BM67">
        <f t="shared" si="11"/>
        <v>8.8415918851721926E-72</v>
      </c>
      <c r="BN67">
        <f t="shared" si="11"/>
        <v>8.2495696644573665E-74</v>
      </c>
      <c r="BO67">
        <f t="shared" si="11"/>
        <v>7.6971906891868606E-76</v>
      </c>
      <c r="BP67">
        <f t="shared" si="11"/>
        <v>7.1817961783047124E-78</v>
      </c>
      <c r="BQ67">
        <f t="shared" si="11"/>
        <v>6.7009118559541565E-80</v>
      </c>
      <c r="BR67">
        <f t="shared" si="11"/>
        <v>6.2522287155089858E-82</v>
      </c>
      <c r="BS67">
        <f t="shared" si="11"/>
        <v>5.8335870979536481E-84</v>
      </c>
      <c r="BT67">
        <f t="shared" si="11"/>
        <v>5.4429772130690302E-86</v>
      </c>
      <c r="BU67">
        <f t="shared" si="11"/>
        <v>5.0785235145530189E-88</v>
      </c>
    </row>
    <row r="68" spans="13:73" x14ac:dyDescent="0.25">
      <c r="M68">
        <v>1.9999999999999991</v>
      </c>
      <c r="O68">
        <f>$Z$52+(-$Z$38*$Z$49*$Z$49/(2*$Z$39)+ $Z$53-$Z$52)/$Z$49*$Z$46+$Z$38/(2*$Z$39)*$Z$46*$Z$46+SUMPRODUCT($Z$58:$Z$82,$AC$58:$AC$82,AP$58:AP$82)</f>
        <v>4.3559666144548901</v>
      </c>
      <c r="S68">
        <f>$Z$52+(-$Z$38*$Z$49*$Z$49/(2*$Z$39)+ $Z$53-$Z$52)/$Z$49*$Z$45+$Z$38/(2*$Z$39)*$Z$45*$Z$45+SUMPRODUCT($Z$58:$Z$82,$AB$58:$AB$82,AP$58:AP$82)</f>
        <v>2.4145056484897869</v>
      </c>
      <c r="W68">
        <f>$Z$52+(-$Z$38*$Z$49*$Z$49/(2*$Z$39)+ $Z$53-$Z$52)/$Z$49*$Z$44+$Z$38/(2*$Z$39)*$Z$44*$Z$44+SUMPRODUCT($Z$58:$Z$82,$AA$58:$AA$82,AP$58:AP$82)</f>
        <v>1.8123729628656835</v>
      </c>
      <c r="Y68">
        <v>11</v>
      </c>
      <c r="Z68" s="3">
        <f t="shared" si="12"/>
        <v>-0.33168275092596655</v>
      </c>
      <c r="AA68">
        <f t="shared" si="6"/>
        <v>-0.999863304992469</v>
      </c>
      <c r="AB68">
        <f t="shared" si="7"/>
        <v>-0.98350507487238259</v>
      </c>
      <c r="AC68">
        <f t="shared" si="8"/>
        <v>0.97698683078359994</v>
      </c>
      <c r="AD68">
        <f t="shared" si="9"/>
        <v>1</v>
      </c>
      <c r="AE68">
        <f t="shared" si="9"/>
        <v>3.4960695426669384E-3</v>
      </c>
      <c r="AF68">
        <f t="shared" si="9"/>
        <v>1.2222501832371677E-5</v>
      </c>
      <c r="AG68">
        <f t="shared" si="9"/>
        <v>4.2730714941204749E-8</v>
      </c>
      <c r="AH68">
        <f t="shared" si="9"/>
        <v>1.4938955104232902E-10</v>
      </c>
      <c r="AI68">
        <f t="shared" si="9"/>
        <v>5.2227624166742693E-13</v>
      </c>
      <c r="AJ68">
        <f t="shared" si="9"/>
        <v>1.8259139993865508E-15</v>
      </c>
      <c r="AK68">
        <f t="shared" si="9"/>
        <v>6.3835223207841365E-18</v>
      </c>
      <c r="AL68">
        <f t="shared" si="9"/>
        <v>2.2317237203254581E-20</v>
      </c>
      <c r="AM68">
        <f t="shared" si="9"/>
        <v>7.8022610614941818E-23</v>
      </c>
      <c r="AN68">
        <f t="shared" si="9"/>
        <v>2.7277247261024474E-25</v>
      </c>
      <c r="AO68">
        <f t="shared" si="9"/>
        <v>9.5363150120752109E-28</v>
      </c>
      <c r="AP68">
        <f t="shared" si="9"/>
        <v>3.3339619331556948E-30</v>
      </c>
      <c r="AQ68">
        <f t="shared" si="9"/>
        <v>1.1655762770915866E-32</v>
      </c>
      <c r="AR68">
        <f t="shared" si="9"/>
        <v>4.0749355837051739E-35</v>
      </c>
      <c r="AS68">
        <f t="shared" si="9"/>
        <v>1.4246257699050493E-37</v>
      </c>
      <c r="AT68">
        <f t="shared" si="10"/>
        <v>4.9805907638631623E-40</v>
      </c>
      <c r="AU68">
        <f t="shared" si="10"/>
        <v>1.7412491083107635E-42</v>
      </c>
      <c r="AV68">
        <f t="shared" si="10"/>
        <v>6.0875271473989545E-45</v>
      </c>
      <c r="AW68">
        <f t="shared" si="10"/>
        <v>2.1282422583708747E-47</v>
      </c>
      <c r="AX68">
        <f t="shared" si="10"/>
        <v>7.440481928885472E-50</v>
      </c>
      <c r="AY68">
        <f t="shared" si="10"/>
        <v>2.6012438723234823E-52</v>
      </c>
      <c r="AZ68">
        <f t="shared" si="10"/>
        <v>9.0941313268271029E-55</v>
      </c>
      <c r="BA68">
        <f t="shared" si="10"/>
        <v>3.1793711232838811E-57</v>
      </c>
      <c r="BB68">
        <f t="shared" si="10"/>
        <v>1.1115301040081111E-59</v>
      </c>
      <c r="BC68">
        <f t="shared" si="10"/>
        <v>3.8859873336452633E-62</v>
      </c>
      <c r="BD68">
        <f t="shared" si="10"/>
        <v>1.3585680116134244E-64</v>
      </c>
      <c r="BE68">
        <f t="shared" si="10"/>
        <v>4.7496476022938607E-67</v>
      </c>
      <c r="BF68">
        <f t="shared" si="10"/>
        <v>1.6605101701912925E-69</v>
      </c>
      <c r="BG68">
        <f t="shared" si="10"/>
        <v>5.8052582432493004E-72</v>
      </c>
      <c r="BH68">
        <f t="shared" si="10"/>
        <v>2.0295583776479126E-74</v>
      </c>
      <c r="BI68">
        <f t="shared" si="11"/>
        <v>7.0954786739416006E-77</v>
      </c>
      <c r="BJ68">
        <f t="shared" si="11"/>
        <v>2.4806283515235963E-79</v>
      </c>
      <c r="BK68">
        <f t="shared" si="11"/>
        <v>8.672448049180755E-82</v>
      </c>
      <c r="BL68">
        <f t="shared" si="11"/>
        <v>3.0319487658759824E-84</v>
      </c>
      <c r="BM68">
        <f t="shared" si="11"/>
        <v>1.059990229640262E-86</v>
      </c>
      <c r="BN68">
        <f t="shared" si="11"/>
        <v>3.7057990543195274E-89</v>
      </c>
      <c r="BO68">
        <f t="shared" si="11"/>
        <v>1.2955733843098136E-91</v>
      </c>
      <c r="BP68">
        <f t="shared" si="11"/>
        <v>4.5294140343220521E-94</v>
      </c>
      <c r="BQ68">
        <f t="shared" si="11"/>
        <v>1.58351443019515E-96</v>
      </c>
      <c r="BR68">
        <f t="shared" si="11"/>
        <v>5.5360776970354959E-99</v>
      </c>
      <c r="BS68">
        <f t="shared" si="11"/>
        <v>1.9354509995130916E-101</v>
      </c>
      <c r="BT68">
        <f t="shared" si="11"/>
        <v>6.7664703721951778E-104</v>
      </c>
      <c r="BU68">
        <f t="shared" si="11"/>
        <v>2.3656055796438675E-106</v>
      </c>
    </row>
    <row r="69" spans="13:73" x14ac:dyDescent="0.25">
      <c r="M69">
        <v>2.1666666660000002</v>
      </c>
      <c r="O69">
        <f>$Z$52+(-$Z$38*$Z$49*$Z$49/(2*$Z$39)+ $Z$53-$Z$52)/$Z$49*$Z$46+$Z$38/(2*$Z$39)*$Z$46*$Z$46+SUMPRODUCT($Z$58:$Z$82,$AC$58:$AC$82,AQ$58:AQ$82)</f>
        <v>4.4446566970593882</v>
      </c>
      <c r="S69">
        <f>$Z$52+(-$Z$38*$Z$49*$Z$49/(2*$Z$39)+ $Z$53-$Z$52)/$Z$49*$Z$45+$Z$38/(2*$Z$39)*$Z$45*$Z$45+SUMPRODUCT($Z$58:$Z$82,$AB$58:$AB$82,AQ$58:AQ$82)</f>
        <v>2.5071985260422647</v>
      </c>
      <c r="W69">
        <f>$Z$52+(-$Z$38*$Z$49*$Z$49/(2*$Z$39)+ $Z$53-$Z$52)/$Z$49*$Z$44+$Z$38/(2*$Z$39)*$Z$44*$Z$44+SUMPRODUCT($Z$58:$Z$82,$AA$58:$AA$82,AQ$58:AQ$82)</f>
        <v>1.8343759058293752</v>
      </c>
      <c r="Y69">
        <v>12</v>
      </c>
      <c r="Z69" s="3">
        <f t="shared" si="12"/>
        <v>0.24219898501143125</v>
      </c>
      <c r="AA69">
        <f t="shared" si="6"/>
        <v>-0.90199123013295923</v>
      </c>
      <c r="AB69">
        <f t="shared" si="7"/>
        <v>0.19711702745148013</v>
      </c>
      <c r="AC69">
        <f t="shared" si="8"/>
        <v>-0.88722281944361192</v>
      </c>
      <c r="AD69">
        <f t="shared" si="9"/>
        <v>1</v>
      </c>
      <c r="AE69">
        <f t="shared" si="9"/>
        <v>1.1930462086226664E-3</v>
      </c>
      <c r="AF69">
        <f t="shared" si="9"/>
        <v>1.4233591984229807E-6</v>
      </c>
      <c r="AG69">
        <f t="shared" si="9"/>
        <v>1.6981332266033554E-9</v>
      </c>
      <c r="AH69">
        <f t="shared" si="9"/>
        <v>2.0259514077353099E-12</v>
      </c>
      <c r="AI69">
        <f t="shared" si="9"/>
        <v>2.4170535482335861E-15</v>
      </c>
      <c r="AJ69">
        <f t="shared" si="9"/>
        <v>2.8836564552944255E-18</v>
      </c>
      <c r="AK69">
        <f t="shared" si="9"/>
        <v>3.440335400959038E-21</v>
      </c>
      <c r="AL69">
        <f t="shared" si="9"/>
        <v>4.1044789407349887E-24</v>
      </c>
      <c r="AM69">
        <f t="shared" si="9"/>
        <v>4.8968328408447178E-27</v>
      </c>
      <c r="AN69">
        <f t="shared" si="9"/>
        <v>5.8421478550283198E-30</v>
      </c>
      <c r="AO69">
        <f t="shared" si="9"/>
        <v>6.9699520671557801E-33</v>
      </c>
      <c r="AP69">
        <f t="shared" si="9"/>
        <v>8.3154745521609744E-36</v>
      </c>
      <c r="AQ69">
        <f t="shared" si="9"/>
        <v>9.9207453873531841E-39</v>
      </c>
      <c r="AR69">
        <f t="shared" si="9"/>
        <v>1.1835907193070056E-41</v>
      </c>
      <c r="AS69">
        <f t="shared" si="9"/>
        <v>1.4120783631999108E-44</v>
      </c>
      <c r="AT69">
        <f t="shared" si="10"/>
        <v>1.6846747374936299E-47</v>
      </c>
      <c r="AU69">
        <f t="shared" si="10"/>
        <v>2.0098947271545777E-50</v>
      </c>
      <c r="AV69">
        <f t="shared" si="10"/>
        <v>2.3978968965824357E-53</v>
      </c>
      <c r="AW69">
        <f t="shared" si="10"/>
        <v>2.8608024943789979E-56</v>
      </c>
      <c r="AX69">
        <f t="shared" si="10"/>
        <v>3.4130690181560493E-59</v>
      </c>
      <c r="AY69">
        <f t="shared" si="10"/>
        <v>4.0719483940557329E-62</v>
      </c>
      <c r="AZ69">
        <f t="shared" si="10"/>
        <v>4.8580237704547011E-65</v>
      </c>
      <c r="BA69">
        <f t="shared" si="10"/>
        <v>5.7958459044213195E-68</v>
      </c>
      <c r="BB69">
        <f t="shared" si="10"/>
        <v>6.914710864960066E-71</v>
      </c>
      <c r="BC69">
        <f t="shared" si="10"/>
        <v>8.2495715802380992E-74</v>
      </c>
      <c r="BD69">
        <f t="shared" si="10"/>
        <v>9.8421185065708884E-77</v>
      </c>
      <c r="BE69">
        <f t="shared" si="10"/>
        <v>1.1742100272143999E-79</v>
      </c>
      <c r="BF69">
        <f t="shared" si="10"/>
        <v>1.4008871605645166E-82</v>
      </c>
      <c r="BG69">
        <f t="shared" si="10"/>
        <v>1.6713228456175942E-85</v>
      </c>
      <c r="BH69">
        <f t="shared" si="10"/>
        <v>1.993965062223617E-88</v>
      </c>
      <c r="BI69">
        <f t="shared" si="11"/>
        <v>2.3788930340765846E-91</v>
      </c>
      <c r="BJ69">
        <f t="shared" si="11"/>
        <v>2.8381288565244462E-94</v>
      </c>
      <c r="BK69">
        <f t="shared" si="11"/>
        <v>3.3860183248481753E-97</v>
      </c>
      <c r="BL69">
        <f t="shared" si="11"/>
        <v>4.0396773037007456E-100</v>
      </c>
      <c r="BM69">
        <f t="shared" si="11"/>
        <v>4.8195209126459842E-103</v>
      </c>
      <c r="BN69">
        <f t="shared" si="11"/>
        <v>5.7499102233123974E-106</v>
      </c>
      <c r="BO69">
        <f t="shared" si="11"/>
        <v>6.8599102541697393E-109</v>
      </c>
      <c r="BP69">
        <f t="shared" si="11"/>
        <v>8.1841885980739318E-112</v>
      </c>
      <c r="BQ69">
        <f t="shared" si="11"/>
        <v>9.7641136001931718E-115</v>
      </c>
      <c r="BR69">
        <f t="shared" si="11"/>
        <v>1.1649041534122787E-117</v>
      </c>
      <c r="BS69">
        <f t="shared" si="11"/>
        <v>1.3897842591177778E-120</v>
      </c>
      <c r="BT69">
        <f t="shared" si="11"/>
        <v>1.6580765732817853E-123</v>
      </c>
      <c r="BU69">
        <f t="shared" si="11"/>
        <v>1.9781624487176571E-126</v>
      </c>
    </row>
    <row r="70" spans="13:73" x14ac:dyDescent="0.25">
      <c r="M70">
        <v>2.3333333329999997</v>
      </c>
      <c r="O70">
        <f>$Z$52+(-$Z$38*$Z$49*$Z$49/(2*$Z$39)+ $Z$53-$Z$52)/$Z$49*$Z$46+$Z$38/(2*$Z$39)*$Z$46*$Z$46+SUMPRODUCT($Z$58:$Z$82,$AC$58:$AC$82,AR$58:AR$82)</f>
        <v>4.5253649394228868</v>
      </c>
      <c r="S70">
        <f>$Z$52+(-$Z$38*$Z$49*$Z$49/(2*$Z$39)+ $Z$53-$Z$52)/$Z$49*$Z$45+$Z$38/(2*$Z$39)*$Z$45*$Z$45+SUMPRODUCT($Z$58:$Z$82,$AB$58:$AB$82,AR$58:AR$82)</f>
        <v>2.5963477613274657</v>
      </c>
      <c r="W70">
        <f>$Z$52+(-$Z$38*$Z$49*$Z$49/(2*$Z$39)+ $Z$53-$Z$52)/$Z$49*$Z$44+$Z$38/(2*$Z$39)*$Z$44*$Z$44+SUMPRODUCT($Z$58:$Z$82,$AA$58:$AA$82,AR$58:AR$82)</f>
        <v>1.8571172665988065</v>
      </c>
      <c r="Y70">
        <v>13</v>
      </c>
      <c r="Z70" s="3">
        <f t="shared" si="12"/>
        <v>-0.28065863382995476</v>
      </c>
      <c r="AA70">
        <f t="shared" si="6"/>
        <v>-0.63996854050331686</v>
      </c>
      <c r="AB70">
        <f t="shared" si="7"/>
        <v>0.97698683078359916</v>
      </c>
      <c r="AC70">
        <f t="shared" si="8"/>
        <v>0.38649916929245542</v>
      </c>
      <c r="AD70">
        <f t="shared" si="9"/>
        <v>1</v>
      </c>
      <c r="AE70">
        <f t="shared" si="9"/>
        <v>3.7079381774906574E-4</v>
      </c>
      <c r="AF70">
        <f t="shared" si="9"/>
        <v>1.3748804876409943E-7</v>
      </c>
      <c r="AG70">
        <f t="shared" si="9"/>
        <v>5.0979716079710651E-11</v>
      </c>
      <c r="AH70">
        <f t="shared" si="9"/>
        <v>1.8902963552959382E-14</v>
      </c>
      <c r="AI70">
        <f t="shared" si="9"/>
        <v>7.0091016903471883E-18</v>
      </c>
      <c r="AJ70">
        <f t="shared" si="9"/>
        <v>2.5989314515680193E-21</v>
      </c>
      <c r="AK70">
        <f t="shared" si="9"/>
        <v>9.6366771499494654E-25</v>
      </c>
      <c r="AL70">
        <f t="shared" si="9"/>
        <v>3.5732201414772093E-28</v>
      </c>
      <c r="AM70">
        <f t="shared" si="9"/>
        <v>1.3249278751156837E-31</v>
      </c>
      <c r="AN70">
        <f t="shared" si="9"/>
        <v>4.9127506505625722E-35</v>
      </c>
      <c r="AO70">
        <f t="shared" si="9"/>
        <v>1.8216174830281099E-38</v>
      </c>
      <c r="AP70">
        <f t="shared" si="9"/>
        <v>6.754444689949164E-42</v>
      </c>
      <c r="AQ70">
        <f t="shared" si="9"/>
        <v>2.5045063333609281E-45</v>
      </c>
      <c r="AR70">
        <f t="shared" si="9"/>
        <v>9.2865542090609842E-49</v>
      </c>
      <c r="AS70">
        <f t="shared" si="9"/>
        <v>3.4433967256971639E-52</v>
      </c>
      <c r="AT70">
        <f t="shared" si="10"/>
        <v>1.2767902179457864E-55</v>
      </c>
      <c r="AU70">
        <f t="shared" si="10"/>
        <v>4.7342589693677591E-59</v>
      </c>
      <c r="AV70">
        <f t="shared" si="10"/>
        <v>1.7554336246400578E-62</v>
      </c>
      <c r="AW70">
        <f t="shared" si="10"/>
        <v>6.5090412059926134E-66</v>
      </c>
      <c r="AX70">
        <f t="shared" si="10"/>
        <v>2.4135117810619105E-69</v>
      </c>
      <c r="AY70">
        <f t="shared" si="10"/>
        <v>8.9491507780927188E-73</v>
      </c>
      <c r="AZ70">
        <f t="shared" si="10"/>
        <v>3.3182907263263961E-76</v>
      </c>
      <c r="BA70">
        <f t="shared" si="10"/>
        <v>1.2304014535357253E-79</v>
      </c>
      <c r="BB70">
        <f t="shared" si="10"/>
        <v>4.5622516582168679E-83</v>
      </c>
      <c r="BC70">
        <f t="shared" si="10"/>
        <v>1.6916551909805592E-86</v>
      </c>
      <c r="BD70">
        <f t="shared" si="10"/>
        <v>6.2725516765314346E-90</v>
      </c>
      <c r="BE70">
        <f t="shared" si="10"/>
        <v>2.3258229422008419E-93</v>
      </c>
      <c r="BF70">
        <f t="shared" si="10"/>
        <v>8.6240101340957287E-97</v>
      </c>
      <c r="BG70">
        <f t="shared" si="10"/>
        <v>3.1977290356488442E-100</v>
      </c>
      <c r="BH70">
        <f t="shared" si="10"/>
        <v>1.1856979324507576E-103</v>
      </c>
      <c r="BI70">
        <f t="shared" si="11"/>
        <v>4.3964958810474609E-107</v>
      </c>
      <c r="BJ70">
        <f t="shared" si="11"/>
        <v>1.6301931833722444E-110</v>
      </c>
      <c r="BK70">
        <f t="shared" si="11"/>
        <v>6.0446543952641068E-114</v>
      </c>
      <c r="BL70">
        <f t="shared" si="11"/>
        <v>2.2413211176141605E-117</v>
      </c>
      <c r="BM70">
        <f t="shared" si="11"/>
        <v>8.3106785643396404E-121</v>
      </c>
      <c r="BN70">
        <f t="shared" si="11"/>
        <v>3.0815476487052939E-124</v>
      </c>
      <c r="BO70">
        <f t="shared" si="11"/>
        <v>1.1426191421943251E-127</v>
      </c>
      <c r="BP70">
        <f t="shared" si="11"/>
        <v>4.2367603363978267E-131</v>
      </c>
      <c r="BQ70">
        <f t="shared" si="11"/>
        <v>1.5709642421709972E-134</v>
      </c>
      <c r="BR70">
        <f t="shared" si="11"/>
        <v>5.8250399456307359E-138</v>
      </c>
      <c r="BS70">
        <f t="shared" si="11"/>
        <v>2.1598883904733369E-141</v>
      </c>
      <c r="BT70">
        <f t="shared" si="11"/>
        <v>8.0087311037252669E-145</v>
      </c>
      <c r="BU70">
        <f t="shared" si="11"/>
        <v>2.9695888258123547E-148</v>
      </c>
    </row>
    <row r="71" spans="13:73" x14ac:dyDescent="0.25">
      <c r="M71">
        <v>2.4999999999999991</v>
      </c>
      <c r="O71">
        <f>$Z$52+(-$Z$38*$Z$49*$Z$49/(2*$Z$39)+ $Z$53-$Z$52)/$Z$49*$Z$46+$Z$38/(2*$Z$39)*$Z$46*$Z$46+SUMPRODUCT($Z$58:$Z$82,$AC$58:$AC$82,AS$58:AS$82)</f>
        <v>4.5992494269515669</v>
      </c>
      <c r="S71">
        <f>$Z$52+(-$Z$38*$Z$49*$Z$49/(2*$Z$39)+ $Z$53-$Z$52)/$Z$49*$Z$45+$Z$38/(2*$Z$39)*$Z$45*$Z$45+SUMPRODUCT($Z$58:$Z$82,$AB$58:$AB$82,AS$58:AS$82)</f>
        <v>2.6818594342345969</v>
      </c>
      <c r="W71">
        <f>$Z$52+(-$Z$38*$Z$49*$Z$49/(2*$Z$39)+ $Z$53-$Z$52)/$Z$49*$Z$44+$Z$38/(2*$Z$39)*$Z$44*$Z$44+SUMPRODUCT($Z$58:$Z$82,$AA$58:$AA$82,AS$58:AS$82)</f>
        <v>1.8803904423847988</v>
      </c>
      <c r="Y71">
        <v>14</v>
      </c>
      <c r="Z71" s="3">
        <f t="shared" si="12"/>
        <v>0.20759913000979816</v>
      </c>
      <c r="AA71">
        <f t="shared" si="6"/>
        <v>-0.26147994095381988</v>
      </c>
      <c r="AB71">
        <f t="shared" si="7"/>
        <v>-0.2294239200467531</v>
      </c>
      <c r="AC71">
        <f t="shared" si="8"/>
        <v>0.29325003738446853</v>
      </c>
      <c r="AD71">
        <f t="shared" si="9"/>
        <v>1</v>
      </c>
      <c r="AE71">
        <f t="shared" si="9"/>
        <v>1.0495562561717289E-4</v>
      </c>
      <c r="AF71">
        <f t="shared" si="9"/>
        <v>1.1015682743139222E-8</v>
      </c>
      <c r="AG71">
        <f t="shared" si="9"/>
        <v>1.1561578103502902E-12</v>
      </c>
      <c r="AH71">
        <f t="shared" si="9"/>
        <v>1.2134526629749522E-16</v>
      </c>
      <c r="AI71">
        <f t="shared" si="9"/>
        <v>1.2735867639821321E-20</v>
      </c>
      <c r="AJ71">
        <f t="shared" si="9"/>
        <v>1.3367008824340443E-24</v>
      </c>
      <c r="AK71">
        <f t="shared" si="9"/>
        <v>1.4029427737887749E-28</v>
      </c>
      <c r="AL71">
        <f t="shared" si="9"/>
        <v>1.4724672843366885E-32</v>
      </c>
      <c r="AM71">
        <f t="shared" si="9"/>
        <v>1.5454371653282399E-36</v>
      </c>
      <c r="AN71">
        <f t="shared" si="9"/>
        <v>1.6220232453904099E-40</v>
      </c>
      <c r="AO71">
        <f t="shared" si="9"/>
        <v>1.7024045512711621E-44</v>
      </c>
      <c r="AP71">
        <f t="shared" si="9"/>
        <v>1.786769249099851E-48</v>
      </c>
      <c r="AQ71">
        <f t="shared" si="9"/>
        <v>1.875314843727841E-52</v>
      </c>
      <c r="AR71">
        <f t="shared" si="9"/>
        <v>1.9682483183280005E-56</v>
      </c>
      <c r="AS71">
        <f t="shared" si="9"/>
        <v>2.0657872226405088E-60</v>
      </c>
      <c r="AT71">
        <f t="shared" si="10"/>
        <v>2.1681599034418008E-64</v>
      </c>
      <c r="AU71">
        <f t="shared" si="10"/>
        <v>2.2756056659437987E-68</v>
      </c>
      <c r="AV71">
        <f t="shared" si="10"/>
        <v>2.3883756380974085E-72</v>
      </c>
      <c r="AW71">
        <f t="shared" si="10"/>
        <v>2.5067354198521001E-76</v>
      </c>
      <c r="AX71">
        <f t="shared" si="10"/>
        <v>2.630959263958287E-80</v>
      </c>
      <c r="AY71">
        <f t="shared" si="10"/>
        <v>2.7613391480366672E-84</v>
      </c>
      <c r="AZ71">
        <f t="shared" si="10"/>
        <v>2.8981817341437093E-88</v>
      </c>
      <c r="BA71">
        <f t="shared" si="10"/>
        <v>3.0418041017388138E-92</v>
      </c>
      <c r="BB71">
        <f t="shared" si="10"/>
        <v>3.1925438230285977E-96</v>
      </c>
      <c r="BC71">
        <f t="shared" si="10"/>
        <v>3.3507554477447861E-100</v>
      </c>
      <c r="BD71">
        <f t="shared" si="10"/>
        <v>3.5168055697808663E-104</v>
      </c>
      <c r="BE71">
        <f t="shared" si="10"/>
        <v>3.6910844758801802E-108</v>
      </c>
      <c r="BF71">
        <f t="shared" si="10"/>
        <v>3.8740020814839046E-112</v>
      </c>
      <c r="BG71">
        <f t="shared" si="10"/>
        <v>4.0659822269855368E-116</v>
      </c>
      <c r="BH71">
        <f t="shared" si="10"/>
        <v>4.2674761454515626E-120</v>
      </c>
      <c r="BI71">
        <f t="shared" si="11"/>
        <v>4.4789577638210094E-124</v>
      </c>
      <c r="BJ71">
        <f t="shared" si="11"/>
        <v>4.7009171084749122E-128</v>
      </c>
      <c r="BK71">
        <f t="shared" si="11"/>
        <v>4.9338758760472181E-132</v>
      </c>
      <c r="BL71">
        <f t="shared" si="11"/>
        <v>5.1783820008705655E-136</v>
      </c>
      <c r="BM71">
        <f t="shared" si="11"/>
        <v>5.4350020307723988E-140</v>
      </c>
      <c r="BN71">
        <f t="shared" si="11"/>
        <v>5.7043391293910131E-144</v>
      </c>
      <c r="BO71">
        <f t="shared" si="11"/>
        <v>5.987026795284017E-148</v>
      </c>
      <c r="BP71">
        <f t="shared" si="11"/>
        <v>6.2837200471473532E-152</v>
      </c>
      <c r="BQ71">
        <f t="shared" si="11"/>
        <v>6.5951162373323591E-156</v>
      </c>
      <c r="BR71">
        <f t="shared" si="11"/>
        <v>6.9219477901438628E-160</v>
      </c>
      <c r="BS71">
        <f t="shared" si="11"/>
        <v>7.2649720105638752E-164</v>
      </c>
      <c r="BT71">
        <f t="shared" si="11"/>
        <v>7.6249951479595821E-168</v>
      </c>
      <c r="BU71">
        <f t="shared" si="11"/>
        <v>8.0028640004119583E-172</v>
      </c>
    </row>
    <row r="72" spans="13:73" x14ac:dyDescent="0.25">
      <c r="M72">
        <v>2.6666666660000002</v>
      </c>
      <c r="O72">
        <f>$Z$52+(-$Z$38*$Z$49*$Z$49/(2*$Z$39)+ $Z$53-$Z$52)/$Z$49*$Z$46+$Z$38/(2*$Z$39)*$Z$46*$Z$46+SUMPRODUCT($Z$58:$Z$82,$AC$58:$AC$82,AT$58:AT$82)</f>
        <v>4.6672372243032534</v>
      </c>
      <c r="S72">
        <f>$Z$52+(-$Z$38*$Z$49*$Z$49/(2*$Z$39)+ $Z$53-$Z$52)/$Z$49*$Z$45+$Z$38/(2*$Z$39)*$Z$45*$Z$45+SUMPRODUCT($Z$58:$Z$82,$AB$58:$AB$82,AT$58:AT$82)</f>
        <v>2.7637350292246019</v>
      </c>
      <c r="W72">
        <f>$Z$52+(-$Z$38*$Z$49*$Z$49/(2*$Z$39)+ $Z$53-$Z$52)/$Z$49*$Z$44+$Z$38/(2*$Z$39)*$Z$44*$Z$44+SUMPRODUCT($Z$58:$Z$82,$AA$58:$AA$82,AT$58:AT$82)</f>
        <v>1.9039864857269166</v>
      </c>
      <c r="Y72">
        <v>15</v>
      </c>
      <c r="Z72" s="3">
        <f t="shared" si="12"/>
        <v>-0.2432396568118573</v>
      </c>
      <c r="AA72">
        <f t="shared" si="6"/>
        <v>0.16459459028073323</v>
      </c>
      <c r="AB72">
        <f t="shared" si="7"/>
        <v>-0.9694002659393316</v>
      </c>
      <c r="AC72">
        <f t="shared" si="8"/>
        <v>-0.83716647826252899</v>
      </c>
      <c r="AD72">
        <f t="shared" si="9"/>
        <v>1</v>
      </c>
      <c r="AE72">
        <f t="shared" si="9"/>
        <v>2.7056833956114248E-5</v>
      </c>
      <c r="AF72">
        <f t="shared" si="9"/>
        <v>7.3207221753096296E-10</v>
      </c>
      <c r="AG72">
        <f t="shared" si="9"/>
        <v>1.9807555183654125E-14</v>
      </c>
      <c r="AH72">
        <f t="shared" si="9"/>
        <v>5.359297316807016E-19</v>
      </c>
      <c r="AI72">
        <f t="shared" si="9"/>
        <v>1.4500560847164545E-23</v>
      </c>
      <c r="AJ72">
        <f t="shared" si="9"/>
        <v>3.9233924235352567E-28</v>
      </c>
      <c r="AK72">
        <f t="shared" si="9"/>
        <v>1.0615457734825841E-32</v>
      </c>
      <c r="AL72">
        <f t="shared" si="9"/>
        <v>2.8722065917414811E-37</v>
      </c>
      <c r="AM72">
        <f t="shared" si="9"/>
        <v>7.7712811936304529E-42</v>
      </c>
      <c r="AN72">
        <f t="shared" si="9"/>
        <v>2.1026626488230935E-46</v>
      </c>
      <c r="AO72">
        <f t="shared" si="9"/>
        <v>5.6891390564774113E-51</v>
      </c>
      <c r="AP72">
        <f t="shared" si="9"/>
        <v>1.5393008109052978E-55</v>
      </c>
      <c r="AQ72">
        <f t="shared" si="9"/>
        <v>4.1648606449171482E-60</v>
      </c>
      <c r="AR72">
        <f t="shared" si="9"/>
        <v>1.1268793580865909E-64</v>
      </c>
      <c r="AS72">
        <f t="shared" si="9"/>
        <v>3.048978575625001E-69</v>
      </c>
      <c r="AT72">
        <f t="shared" si="10"/>
        <v>8.2495707056427464E-74</v>
      </c>
      <c r="AU72">
        <f t="shared" si="10"/>
        <v>2.2320725070620724E-78</v>
      </c>
      <c r="AV72">
        <f t="shared" si="10"/>
        <v>6.0392799957130368E-83</v>
      </c>
      <c r="AW72">
        <f t="shared" si="10"/>
        <v>1.6340385792848425E-87</v>
      </c>
      <c r="AX72">
        <f t="shared" si="10"/>
        <v>4.4211899357548893E-92</v>
      </c>
      <c r="AY72">
        <f t="shared" si="10"/>
        <v>1.1962337178462357E-96</v>
      </c>
      <c r="AZ72">
        <f t="shared" si="10"/>
        <v>3.2366309331404073E-101</v>
      </c>
      <c r="BA72">
        <f t="shared" si="10"/>
        <v>8.7572963629883075E-106</v>
      </c>
      <c r="BB72">
        <f t="shared" si="10"/>
        <v>2.3694465378786882E-110</v>
      </c>
      <c r="BC72">
        <f t="shared" si="10"/>
        <v>6.4109745817301918E-115</v>
      </c>
      <c r="BD72">
        <f t="shared" si="10"/>
        <v>1.7346063096950322E-119</v>
      </c>
      <c r="BE72">
        <f t="shared" si="10"/>
        <v>4.6932943053749998E-124</v>
      </c>
      <c r="BF72">
        <f t="shared" si="10"/>
        <v>1.2698573280862019E-128</v>
      </c>
      <c r="BG72">
        <f t="shared" si="10"/>
        <v>3.4358310201199716E-133</v>
      </c>
      <c r="BH72">
        <f t="shared" si="10"/>
        <v>9.2962685946846938E-138</v>
      </c>
      <c r="BI72">
        <f t="shared" si="11"/>
        <v>2.5152769101435559E-142</v>
      </c>
      <c r="BJ72">
        <f t="shared" si="11"/>
        <v>6.8055412532734562E-147</v>
      </c>
      <c r="BK72">
        <f t="shared" si="11"/>
        <v>1.8413635319128128E-151</v>
      </c>
      <c r="BL72">
        <f t="shared" si="11"/>
        <v>4.9821486199840581E-156</v>
      </c>
      <c r="BM72">
        <f t="shared" si="11"/>
        <v>1.348011339288515E-160</v>
      </c>
      <c r="BN72">
        <f t="shared" si="11"/>
        <v>3.6472909771532079E-165</v>
      </c>
      <c r="BO72">
        <f t="shared" si="11"/>
        <v>9.8684183723496954E-170</v>
      </c>
      <c r="BP72">
        <f t="shared" si="11"/>
        <v>2.6700808991147816E-174</v>
      </c>
      <c r="BQ72">
        <f t="shared" si="11"/>
        <v>7.224391730080748E-179</v>
      </c>
      <c r="BR72">
        <f t="shared" si="11"/>
        <v>1.9546924148570697E-183</v>
      </c>
      <c r="BS72">
        <f t="shared" si="11"/>
        <v>5.2887774754037982E-188</v>
      </c>
      <c r="BT72">
        <f t="shared" si="11"/>
        <v>1.4309753786190381E-192</v>
      </c>
      <c r="BU72">
        <f t="shared" si="11"/>
        <v>3.8717677874350175E-197</v>
      </c>
    </row>
    <row r="73" spans="13:73" x14ac:dyDescent="0.25">
      <c r="M73">
        <v>2.8333333329999997</v>
      </c>
      <c r="O73">
        <f>$Z$52+(-$Z$38*$Z$49*$Z$49/(2*$Z$39)+ $Z$53-$Z$52)/$Z$49*$Z$46+$Z$38/(2*$Z$39)*$Z$46*$Z$46+SUMPRODUCT($Z$58:$Z$82,$AC$58:$AC$82,AU$58:AU$82)</f>
        <v>4.7300802772671515</v>
      </c>
      <c r="S73">
        <f>$Z$52+(-$Z$38*$Z$49*$Z$49/(2*$Z$39)+ $Z$53-$Z$52)/$Z$49*$Z$45+$Z$38/(2*$Z$39)*$Z$45*$Z$45+SUMPRODUCT($Z$58:$Z$82,$AB$58:$AB$82,AU$58:AU$82)</f>
        <v>2.8420352085432827</v>
      </c>
      <c r="W73">
        <f>$Z$52+(-$Z$38*$Z$49*$Z$49/(2*$Z$39)+ $Z$53-$Z$52)/$Z$49*$Z$44+$Z$38/(2*$Z$39)*$Z$44*$Z$44+SUMPRODUCT($Z$58:$Z$82,$AA$58:$AA$82,AU$58:AU$82)</f>
        <v>1.9277096268615201</v>
      </c>
      <c r="Y73">
        <v>16</v>
      </c>
      <c r="Z73" s="3">
        <f t="shared" si="12"/>
        <v>0.18164923875857344</v>
      </c>
      <c r="AA73">
        <f t="shared" si="6"/>
        <v>0.56071505735167315</v>
      </c>
      <c r="AB73">
        <f t="shared" si="7"/>
        <v>0.26147994095381955</v>
      </c>
      <c r="AC73">
        <f t="shared" si="8"/>
        <v>0.99330926635363848</v>
      </c>
      <c r="AD73">
        <f t="shared" si="9"/>
        <v>1</v>
      </c>
      <c r="AE73">
        <f t="shared" si="9"/>
        <v>6.3525230384179638E-6</v>
      </c>
      <c r="AF73">
        <f t="shared" si="9"/>
        <v>4.0354546056173527E-11</v>
      </c>
      <c r="AG73">
        <f t="shared" si="9"/>
        <v>2.5635316512057802E-16</v>
      </c>
      <c r="AH73">
        <f t="shared" si="9"/>
        <v>1.6284893873998304E-21</v>
      </c>
      <c r="AI73">
        <f t="shared" si="9"/>
        <v>1.0345015608504223E-26</v>
      </c>
      <c r="AJ73">
        <f t="shared" si="9"/>
        <v>6.5716945267342076E-32</v>
      </c>
      <c r="AK73">
        <f t="shared" si="9"/>
        <v>4.1746840882519397E-37</v>
      </c>
      <c r="AL73">
        <f t="shared" si="9"/>
        <v>2.6519774944618401E-42</v>
      </c>
      <c r="AM73">
        <f t="shared" si="9"/>
        <v>1.6846746921338933E-47</v>
      </c>
      <c r="AN73">
        <f t="shared" si="9"/>
        <v>1.0701934794018992E-52</v>
      </c>
      <c r="AO73">
        <f t="shared" si="9"/>
        <v>6.7984282453384262E-58</v>
      </c>
      <c r="AP73">
        <f t="shared" si="9"/>
        <v>4.318716895270589E-63</v>
      </c>
      <c r="AQ73">
        <f t="shared" si="9"/>
        <v>2.74347485736081E-68</v>
      </c>
      <c r="AR73">
        <f t="shared" si="9"/>
        <v>1.742798598537643E-73</v>
      </c>
      <c r="AS73">
        <f t="shared" ref="AO73:BD82" si="13">EXP(-(($Y73*PI()/$Z$49)^2)*$Z$39*AS$56)</f>
        <v>1.1071167453623312E-78</v>
      </c>
      <c r="AT73">
        <f t="shared" si="13"/>
        <v>7.0329846311316997E-84</v>
      </c>
      <c r="AU73">
        <f t="shared" si="13"/>
        <v>4.4677193690283237E-89</v>
      </c>
      <c r="AV73">
        <f t="shared" si="13"/>
        <v>2.8381282069837683E-94</v>
      </c>
      <c r="AW73">
        <f t="shared" si="13"/>
        <v>1.802928258785454E-99</v>
      </c>
      <c r="AX73">
        <f t="shared" si="13"/>
        <v>1.1453140011209225E-104</v>
      </c>
      <c r="AY73">
        <f t="shared" si="10"/>
        <v>7.2756314887827996E-110</v>
      </c>
      <c r="AZ73">
        <f t="shared" si="10"/>
        <v>4.6218636562498373E-115</v>
      </c>
      <c r="BA73">
        <f t="shared" si="10"/>
        <v>2.9360486924425339E-120</v>
      </c>
      <c r="BB73">
        <f t="shared" si="10"/>
        <v>1.8651311604004669E-125</v>
      </c>
      <c r="BC73">
        <f t="shared" si="10"/>
        <v>1.1848293770354466E-130</v>
      </c>
      <c r="BD73">
        <f t="shared" si="10"/>
        <v>7.5266537525579957E-136</v>
      </c>
      <c r="BE73">
        <f t="shared" si="10"/>
        <v>4.7813227633366261E-141</v>
      </c>
      <c r="BF73">
        <f t="shared" si="10"/>
        <v>3.0373476093087081E-146</v>
      </c>
      <c r="BG73">
        <f t="shared" si="10"/>
        <v>1.929481512234863E-151</v>
      </c>
      <c r="BH73">
        <f t="shared" si="10"/>
        <v>1.2257072238444474E-156</v>
      </c>
      <c r="BI73">
        <f t="shared" si="11"/>
        <v>7.7863367321773028E-162</v>
      </c>
      <c r="BJ73">
        <f t="shared" si="11"/>
        <v>4.9462869270306048E-167</v>
      </c>
      <c r="BK73">
        <f t="shared" si="11"/>
        <v>3.1421392634367195E-172</v>
      </c>
      <c r="BL73">
        <f t="shared" si="11"/>
        <v>1.9960520659882136E-177</v>
      </c>
      <c r="BM73">
        <f t="shared" si="11"/>
        <v>1.2679963093387971E-182</v>
      </c>
      <c r="BN73">
        <f t="shared" si="11"/>
        <v>8.0549734543166773E-188</v>
      </c>
      <c r="BO73">
        <f t="shared" si="11"/>
        <v>5.116942648615619E-193</v>
      </c>
      <c r="BP73">
        <f t="shared" si="11"/>
        <v>3.2505486726022145E-198</v>
      </c>
      <c r="BQ73">
        <f t="shared" si="11"/>
        <v>2.0649179399762574E-203</v>
      </c>
      <c r="BR73">
        <f t="shared" si="11"/>
        <v>1.3117444437130503E-208</v>
      </c>
      <c r="BS73">
        <f t="shared" si="11"/>
        <v>8.3328844060004759E-214</v>
      </c>
      <c r="BT73">
        <f t="shared" si="11"/>
        <v>5.2934824962719235E-219</v>
      </c>
      <c r="BU73">
        <f t="shared" si="11"/>
        <v>3.3626983997516282E-224</v>
      </c>
    </row>
    <row r="74" spans="13:73" x14ac:dyDescent="0.25">
      <c r="M74">
        <v>3.0000000029999994</v>
      </c>
      <c r="O74">
        <f>$Z$52+(-$Z$38*$Z$49*$Z$49/(2*$Z$39)+ $Z$53-$Z$52)/$Z$49*$Z$46+$Z$38/(2*$Z$39)*$Z$46*$Z$46+SUMPRODUCT($Z$58:$Z$82,$AC$58:$AC$82,AV$58:AV$82)</f>
        <v>4.7883957410813185</v>
      </c>
      <c r="S74">
        <f>$Z$52+(-$Z$38*$Z$49*$Z$49/(2*$Z$39)+ $Z$53-$Z$52)/$Z$49*$Z$45+$Z$38/(2*$Z$39)*$Z$45*$Z$45+SUMPRODUCT($Z$58:$Z$82,$AB$58:$AB$82,AV$58:AV$82)</f>
        <v>2.9168562865312291</v>
      </c>
      <c r="W74">
        <f>$Z$52+(-$Z$38*$Z$49*$Z$49/(2*$Z$39)+ $Z$53-$Z$52)/$Z$49*$Z$44+$Z$38/(2*$Z$39)*$Z$44*$Z$44+SUMPRODUCT($Z$58:$Z$82,$AA$58:$AA$82,AV$58:AV$82)</f>
        <v>1.9513852518689883</v>
      </c>
      <c r="Y74">
        <v>17</v>
      </c>
      <c r="Z74" s="3">
        <f t="shared" si="12"/>
        <v>-0.21462450867683372</v>
      </c>
      <c r="AA74">
        <f t="shared" si="6"/>
        <v>0.85479271258553902</v>
      </c>
      <c r="AB74">
        <f t="shared" si="7"/>
        <v>0.96075367613684703</v>
      </c>
      <c r="AC74">
        <f t="shared" si="8"/>
        <v>-0.68935340911857013</v>
      </c>
      <c r="AD74">
        <f t="shared" ref="AD74:AN82" si="14">EXP(-(($Y74*PI()/$Z$49)^2)*$Z$39*AD$56)</f>
        <v>1</v>
      </c>
      <c r="AE74">
        <f t="shared" si="14"/>
        <v>1.3583557911398227E-6</v>
      </c>
      <c r="AF74">
        <f t="shared" si="14"/>
        <v>1.8451303057651411E-12</v>
      </c>
      <c r="AG74">
        <f t="shared" si="14"/>
        <v>2.5063432330907815E-18</v>
      </c>
      <c r="AH74">
        <f t="shared" si="14"/>
        <v>3.4045058452529637E-24</v>
      </c>
      <c r="AI74">
        <f t="shared" si="14"/>
        <v>4.6245298560252192E-30</v>
      </c>
      <c r="AJ74">
        <f t="shared" si="14"/>
        <v>6.2817564020603973E-36</v>
      </c>
      <c r="AK74">
        <f t="shared" si="14"/>
        <v>8.5328601872672314E-42</v>
      </c>
      <c r="AL74">
        <f t="shared" si="14"/>
        <v>1.1590659110875011E-47</v>
      </c>
      <c r="AM74">
        <f t="shared" si="14"/>
        <v>1.5744237650228884E-53</v>
      </c>
      <c r="AN74">
        <f t="shared" si="14"/>
        <v>2.1386276389266811E-59</v>
      </c>
      <c r="AO74">
        <f t="shared" si="13"/>
        <v>2.9050170029603392E-65</v>
      </c>
      <c r="AP74">
        <f t="shared" si="13"/>
        <v>3.9460463494824547E-71</v>
      </c>
      <c r="AQ74">
        <f t="shared" si="13"/>
        <v>5.3601349109248401E-77</v>
      </c>
      <c r="AR74">
        <f t="shared" si="13"/>
        <v>7.2809697073833598E-83</v>
      </c>
      <c r="AS74">
        <f t="shared" si="13"/>
        <v>9.8901465654877206E-89</v>
      </c>
      <c r="AT74">
        <f t="shared" si="13"/>
        <v>1.3434337862450225E-94</v>
      </c>
      <c r="AU74">
        <f t="shared" si="13"/>
        <v>1.824860915643938E-100</v>
      </c>
      <c r="AV74">
        <f t="shared" si="13"/>
        <v>2.4788095891057174E-106</v>
      </c>
      <c r="AW74">
        <f t="shared" si="13"/>
        <v>3.3671069980273681E-112</v>
      </c>
      <c r="AX74">
        <f t="shared" si="13"/>
        <v>4.5737278072559344E-118</v>
      </c>
      <c r="AY74">
        <f t="shared" si="13"/>
        <v>6.2127476397755226E-124</v>
      </c>
      <c r="AZ74">
        <f t="shared" si="13"/>
        <v>8.4391258395985679E-130</v>
      </c>
      <c r="BA74">
        <f t="shared" si="13"/>
        <v>1.1463331739715129E-135</v>
      </c>
      <c r="BB74">
        <f t="shared" si="13"/>
        <v>1.5571278005852216E-141</v>
      </c>
      <c r="BC74">
        <f t="shared" si="13"/>
        <v>2.1151345941279583E-147</v>
      </c>
      <c r="BD74">
        <f t="shared" si="13"/>
        <v>2.8731043934509995E-153</v>
      </c>
      <c r="BE74">
        <f t="shared" ref="BE74:BT82" si="15">EXP(-(($Y74*PI()/$Z$49)^2)*$Z$39*BE$56)</f>
        <v>3.9026967260543296E-159</v>
      </c>
      <c r="BF74">
        <f t="shared" si="15"/>
        <v>5.3012532770688622E-165</v>
      </c>
      <c r="BG74">
        <f t="shared" si="15"/>
        <v>7.200985754489358E-171</v>
      </c>
      <c r="BH74">
        <f t="shared" si="15"/>
        <v>9.7814975301518852E-177</v>
      </c>
      <c r="BI74">
        <f t="shared" si="15"/>
        <v>1.3286760277881966E-182</v>
      </c>
      <c r="BJ74">
        <f t="shared" si="15"/>
        <v>1.8048141917347646E-188</v>
      </c>
      <c r="BK74">
        <f t="shared" si="15"/>
        <v>2.4515790144190545E-194</v>
      </c>
      <c r="BL74">
        <f t="shared" si="15"/>
        <v>3.3301181712169093E-200</v>
      </c>
      <c r="BM74">
        <f t="shared" si="15"/>
        <v>4.5234838364406672E-206</v>
      </c>
      <c r="BN74">
        <f t="shared" si="15"/>
        <v>6.1444984731766083E-212</v>
      </c>
      <c r="BO74">
        <f t="shared" si="15"/>
        <v>8.3464191438222087E-218</v>
      </c>
      <c r="BP74">
        <f t="shared" si="15"/>
        <v>1.1337403103458675E-223</v>
      </c>
      <c r="BQ74">
        <f t="shared" si="15"/>
        <v>1.5400222168982064E-229</v>
      </c>
      <c r="BR74">
        <f t="shared" si="15"/>
        <v>2.0918991141658293E-235</v>
      </c>
      <c r="BS74">
        <f t="shared" si="15"/>
        <v>2.8415423549174661E-241</v>
      </c>
      <c r="BT74">
        <f t="shared" si="15"/>
        <v>3.8598242621325298E-247</v>
      </c>
      <c r="BU74">
        <f t="shared" ref="BU74:BU82" si="16">EXP(-(($Y74*PI()/$Z$49)^2)*$Z$39*BU$56)</f>
        <v>5.2430171890978658E-253</v>
      </c>
    </row>
    <row r="75" spans="13:73" x14ac:dyDescent="0.25">
      <c r="M75">
        <v>3.166666663</v>
      </c>
      <c r="O75">
        <f>$Z$52+(-$Z$38*$Z$49*$Z$49/(2*$Z$39)+ $Z$53-$Z$52)/$Z$49*$Z$46+$Z$38/(2*$Z$39)*$Z$46*$Z$46+SUMPRODUCT($Z$58:$Z$82,$AC$58:$AC$82,AW$58:AW$82)</f>
        <v>4.8426955541971264</v>
      </c>
      <c r="S75">
        <f>$Z$52+(-$Z$38*$Z$49*$Z$49/(2*$Z$39)+ $Z$53-$Z$52)/$Z$49*$Z$45+$Z$38/(2*$Z$39)*$Z$45*$Z$45+SUMPRODUCT($Z$58:$Z$82,$AB$58:$AB$82,AW$58:AW$82)</f>
        <v>2.988315011501129</v>
      </c>
      <c r="W75">
        <f>$Z$52+(-$Z$38*$Z$49*$Z$49/(2*$Z$39)+ $Z$53-$Z$52)/$Z$49*$Z$44+$Z$38/(2*$Z$39)*$Z$44*$Z$44+SUMPRODUCT($Z$58:$Z$82,$AA$58:$AA$82,AW$58:AW$82)</f>
        <v>1.9748630834554881</v>
      </c>
      <c r="Y75">
        <v>18</v>
      </c>
      <c r="Z75" s="3">
        <f t="shared" si="12"/>
        <v>0.1614659900076208</v>
      </c>
      <c r="AA75">
        <f t="shared" si="6"/>
        <v>0.99330926635363814</v>
      </c>
      <c r="AB75">
        <f t="shared" si="7"/>
        <v>-0.29325003738446281</v>
      </c>
      <c r="AC75">
        <f t="shared" si="8"/>
        <v>6.6090584325694368E-2</v>
      </c>
      <c r="AD75">
        <f t="shared" si="14"/>
        <v>1</v>
      </c>
      <c r="AE75">
        <f t="shared" si="14"/>
        <v>2.6453238413563673E-7</v>
      </c>
      <c r="AF75">
        <f t="shared" si="14"/>
        <v>6.9977375897506674E-14</v>
      </c>
      <c r="AG75">
        <f t="shared" si="14"/>
        <v>1.8511280399567782E-20</v>
      </c>
      <c r="AH75">
        <f t="shared" si="14"/>
        <v>4.8968331375009476E-27</v>
      </c>
      <c r="AI75">
        <f t="shared" si="14"/>
        <v>1.2953708268647021E-33</v>
      </c>
      <c r="AJ75">
        <f t="shared" si="14"/>
        <v>3.4266750203145153E-40</v>
      </c>
      <c r="AK75">
        <f t="shared" si="14"/>
        <v>9.0646651278168203E-47</v>
      </c>
      <c r="AL75">
        <f t="shared" si="14"/>
        <v>2.3978972597512638E-53</v>
      </c>
      <c r="AM75">
        <f t="shared" si="14"/>
        <v>6.3432142139236157E-60</v>
      </c>
      <c r="AN75">
        <f t="shared" si="14"/>
        <v>1.6779855790919988E-66</v>
      </c>
      <c r="AO75">
        <f t="shared" si="13"/>
        <v>4.4388148544610547E-73</v>
      </c>
      <c r="AP75">
        <f t="shared" si="13"/>
        <v>1.1742101694846481E-79</v>
      </c>
      <c r="AQ75">
        <f t="shared" si="13"/>
        <v>3.1061661561003331E-86</v>
      </c>
      <c r="AR75">
        <f t="shared" si="13"/>
        <v>8.216814641269582E-93</v>
      </c>
      <c r="AS75">
        <f t="shared" si="13"/>
        <v>2.1736133695354483E-99</v>
      </c>
      <c r="AT75">
        <f t="shared" si="13"/>
        <v>5.7499112683221301E-106</v>
      </c>
      <c r="AU75">
        <f t="shared" si="13"/>
        <v>1.5210375981581194E-112</v>
      </c>
      <c r="AV75">
        <f t="shared" si="13"/>
        <v>4.0236355594665977E-119</v>
      </c>
      <c r="AW75">
        <f t="shared" si="13"/>
        <v>1.0643824877725195E-125</v>
      </c>
      <c r="AX75">
        <f t="shared" si="13"/>
        <v>2.815635347779105E-132</v>
      </c>
      <c r="AY75">
        <f t="shared" si="13"/>
        <v>7.4482646066956384E-139</v>
      </c>
      <c r="AZ75">
        <f t="shared" si="13"/>
        <v>1.9703082683547336E-145</v>
      </c>
      <c r="BA75">
        <f t="shared" si="13"/>
        <v>5.2121015425672446E-152</v>
      </c>
      <c r="BB75">
        <f t="shared" si="13"/>
        <v>1.3787691462471646E-158</v>
      </c>
      <c r="BC75">
        <f t="shared" si="13"/>
        <v>3.6472928829100536E-165</v>
      </c>
      <c r="BD75">
        <f t="shared" si="13"/>
        <v>9.6482673125479977E-172</v>
      </c>
      <c r="BE75">
        <f t="shared" si="15"/>
        <v>2.5522782272454851E-178</v>
      </c>
      <c r="BF75">
        <f t="shared" si="15"/>
        <v>6.7516061254894495E-185</v>
      </c>
      <c r="BG75">
        <f t="shared" si="15"/>
        <v>1.7860178159256659E-191</v>
      </c>
      <c r="BH75">
        <f t="shared" si="15"/>
        <v>4.7245937922251941E-198</v>
      </c>
      <c r="BI75">
        <f t="shared" si="15"/>
        <v>1.2498087413637906E-204</v>
      </c>
      <c r="BJ75">
        <f t="shared" si="15"/>
        <v>3.3061476589222933E-211</v>
      </c>
      <c r="BK75">
        <f t="shared" si="15"/>
        <v>8.7458280461940956E-218</v>
      </c>
      <c r="BL75">
        <f t="shared" si="15"/>
        <v>2.3135560057216838E-224</v>
      </c>
      <c r="BM75">
        <f t="shared" si="15"/>
        <v>6.1201026356687327E-231</v>
      </c>
      <c r="BN75">
        <f t="shared" si="15"/>
        <v>1.6189647528949948E-237</v>
      </c>
      <c r="BO75">
        <f t="shared" si="15"/>
        <v>4.282688394201722E-244</v>
      </c>
      <c r="BP75">
        <f t="shared" si="15"/>
        <v>1.1329093596299532E-250</v>
      </c>
      <c r="BQ75">
        <f t="shared" si="15"/>
        <v>2.9969110497855576E-257</v>
      </c>
      <c r="BR75">
        <f t="shared" si="15"/>
        <v>7.9278045729041052E-264</v>
      </c>
      <c r="BS75">
        <f t="shared" si="15"/>
        <v>2.0971602823404391E-270</v>
      </c>
      <c r="BT75">
        <f t="shared" si="15"/>
        <v>5.5476660775142311E-277</v>
      </c>
      <c r="BU75">
        <f t="shared" si="16"/>
        <v>1.4675381340200044E-283</v>
      </c>
    </row>
    <row r="76" spans="13:73" x14ac:dyDescent="0.25">
      <c r="M76">
        <v>3.3333333329999997</v>
      </c>
      <c r="O76">
        <f>$Z$52+(-$Z$38*$Z$49*$Z$49/(2*$Z$39)+ $Z$53-$Z$52)/$Z$49*$Z$46+$Z$38/(2*$Z$39)*$Z$46*$Z$46+SUMPRODUCT($Z$58:$Z$82,$AC$58:$AC$82,AX$58:AX$82)</f>
        <v>4.8934084934079065</v>
      </c>
      <c r="S76">
        <f>$Z$52+(-$Z$38*$Z$49*$Z$49/(2*$Z$39)+ $Z$53-$Z$52)/$Z$49*$Z$45+$Z$38/(2*$Z$39)*$Z$45*$Z$45+SUMPRODUCT($Z$58:$Z$82,$AB$58:$AB$82,AX$58:AX$82)</f>
        <v>3.056538804443111</v>
      </c>
      <c r="W76">
        <f>$Z$52+(-$Z$38*$Z$49*$Z$49/(2*$Z$39)+ $Z$53-$Z$52)/$Z$49*$Z$44+$Z$38/(2*$Z$39)*$Z$44*$Z$44+SUMPRODUCT($Z$58:$Z$82,$AA$58:$AA$82,AX$58:AX$82)</f>
        <v>1.998017469028581</v>
      </c>
      <c r="Y76">
        <v>19</v>
      </c>
      <c r="Z76" s="3">
        <f t="shared" si="12"/>
        <v>-0.19203325946817437</v>
      </c>
      <c r="AA76">
        <f t="shared" si="6"/>
        <v>0.95105651629515364</v>
      </c>
      <c r="AB76">
        <f t="shared" si="7"/>
        <v>-0.95105651629515509</v>
      </c>
      <c r="AC76">
        <f t="shared" si="8"/>
        <v>0.58778525229247458</v>
      </c>
      <c r="AD76">
        <f t="shared" si="14"/>
        <v>1</v>
      </c>
      <c r="AE76">
        <f t="shared" si="14"/>
        <v>4.6918289548292712E-8</v>
      </c>
      <c r="AF76">
        <f t="shared" si="14"/>
        <v>2.2013256712548507E-15</v>
      </c>
      <c r="AG76">
        <f t="shared" si="14"/>
        <v>1.0328242477675679E-22</v>
      </c>
      <c r="AH76">
        <f t="shared" si="14"/>
        <v>4.8458347109256191E-30</v>
      </c>
      <c r="AI76">
        <f t="shared" si="14"/>
        <v>2.2735825305052439E-37</v>
      </c>
      <c r="AJ76">
        <f t="shared" si="14"/>
        <v>1.0667259267767335E-44</v>
      </c>
      <c r="AK76">
        <f t="shared" si="14"/>
        <v>5.0048955901172601E-52</v>
      </c>
      <c r="AL76">
        <f t="shared" si="14"/>
        <v>2.3482111668065457E-59</v>
      </c>
      <c r="AM76">
        <f t="shared" si="14"/>
        <v>1.1017404028973338E-66</v>
      </c>
      <c r="AN76">
        <f t="shared" si="14"/>
        <v>5.1691775230180412E-74</v>
      </c>
      <c r="AO76">
        <f t="shared" si="13"/>
        <v>2.4252894319563904E-81</v>
      </c>
      <c r="AP76">
        <f t="shared" si="13"/>
        <v>1.137904202857584E-88</v>
      </c>
      <c r="AQ76">
        <f t="shared" si="13"/>
        <v>5.3388518867881658E-96</v>
      </c>
      <c r="AR76">
        <f t="shared" si="13"/>
        <v>2.5048977331790093E-103</v>
      </c>
      <c r="AS76">
        <f t="shared" si="13"/>
        <v>1.1752550523479467E-110</v>
      </c>
      <c r="AT76">
        <f t="shared" si="13"/>
        <v>5.5140956839143307E-118</v>
      </c>
      <c r="AU76">
        <f t="shared" si="13"/>
        <v>2.5871191170052411E-125</v>
      </c>
      <c r="AV76">
        <f t="shared" si="13"/>
        <v>1.2138315466779931E-132</v>
      </c>
      <c r="AW76">
        <f t="shared" si="13"/>
        <v>5.6950934567272178E-140</v>
      </c>
      <c r="AX76">
        <f t="shared" si="13"/>
        <v>2.6720393559060515E-147</v>
      </c>
      <c r="AY76">
        <f t="shared" si="13"/>
        <v>1.2536746541142508E-154</v>
      </c>
      <c r="AZ76">
        <f t="shared" si="13"/>
        <v>5.882030615410329E-162</v>
      </c>
      <c r="BA76">
        <f t="shared" si="13"/>
        <v>2.759747037769024E-169</v>
      </c>
      <c r="BB76">
        <f t="shared" si="13"/>
        <v>1.2948255815807526E-176</v>
      </c>
      <c r="BC76">
        <f t="shared" si="13"/>
        <v>6.0751038457070207E-184</v>
      </c>
      <c r="BD76">
        <f t="shared" si="13"/>
        <v>2.8503336583125864E-191</v>
      </c>
      <c r="BE76">
        <f t="shared" si="15"/>
        <v>1.3373272572863539E-198</v>
      </c>
      <c r="BF76">
        <f t="shared" si="15"/>
        <v>6.2745145595522576E-206</v>
      </c>
      <c r="BG76">
        <f t="shared" si="15"/>
        <v>2.9438937165332981E-213</v>
      </c>
      <c r="BH76">
        <f t="shared" si="15"/>
        <v>1.3812240185258532E-220</v>
      </c>
      <c r="BI76">
        <f t="shared" si="15"/>
        <v>6.4804707800758913E-228</v>
      </c>
      <c r="BJ76">
        <f t="shared" si="15"/>
        <v>3.0405248132860225E-235</v>
      </c>
      <c r="BK76">
        <f t="shared" si="15"/>
        <v>1.4265616579324717E-242</v>
      </c>
      <c r="BL76">
        <f t="shared" si="15"/>
        <v>6.6931873586116338E-250</v>
      </c>
      <c r="BM76">
        <f t="shared" si="15"/>
        <v>3.1403277531007834E-257</v>
      </c>
      <c r="BN76">
        <f t="shared" si="15"/>
        <v>1.4733874712481702E-264</v>
      </c>
      <c r="BO76">
        <f t="shared" si="15"/>
        <v>6.9128861988255042E-272</v>
      </c>
      <c r="BP76">
        <f t="shared" si="15"/>
        <v>3.2434066493399566E-279</v>
      </c>
      <c r="BQ76">
        <f t="shared" si="15"/>
        <v>1.5217503066620613E-286</v>
      </c>
      <c r="BR76">
        <f t="shared" si="15"/>
        <v>7.139796488204805E-294</v>
      </c>
      <c r="BS76">
        <f t="shared" si="15"/>
        <v>3.3498690328088924E-301</v>
      </c>
      <c r="BT76">
        <f t="shared" si="15"/>
        <v>0</v>
      </c>
      <c r="BU76">
        <f t="shared" si="16"/>
        <v>7.3741549593019791E-316</v>
      </c>
    </row>
    <row r="77" spans="13:73" x14ac:dyDescent="0.25">
      <c r="M77">
        <v>3.5000000029999994</v>
      </c>
      <c r="O77">
        <f>$Z$52+(-$Z$38*$Z$49*$Z$49/(2*$Z$39)+ $Z$53-$Z$52)/$Z$49*$Z$46+$Z$38/(2*$Z$39)*$Z$46*$Z$46+SUMPRODUCT($Z$58:$Z$82,$AC$58:$AC$82,AY$58:AY$82)</f>
        <v>4.9408968237874094</v>
      </c>
      <c r="S77">
        <f>$Z$52+(-$Z$38*$Z$49*$Z$49/(2*$Z$39)+ $Z$53-$Z$52)/$Z$49*$Z$45+$Z$38/(2*$Z$39)*$Z$45*$Z$45+SUMPRODUCT($Z$58:$Z$82,$AB$58:$AB$82,AY$58:AY$82)</f>
        <v>3.1216594919326939</v>
      </c>
      <c r="W77">
        <f>$Z$52+(-$Z$38*$Z$49*$Z$49/(2*$Z$39)+ $Z$53-$Z$52)/$Z$49*$Z$44+$Z$38/(2*$Z$39)*$Z$44*$Z$44+SUMPRODUCT($Z$58:$Z$82,$AA$58:$AA$82,AY$58:AY$82)</f>
        <v>2.020746009677076</v>
      </c>
      <c r="Y77">
        <v>20</v>
      </c>
      <c r="Z77" s="3">
        <f t="shared" si="12"/>
        <v>0.14531939100685876</v>
      </c>
      <c r="AA77">
        <f t="shared" si="6"/>
        <v>0.73572391067313225</v>
      </c>
      <c r="AB77">
        <f t="shared" si="7"/>
        <v>0.32469946920467985</v>
      </c>
      <c r="AC77">
        <f t="shared" si="8"/>
        <v>-0.96940026593933182</v>
      </c>
      <c r="AD77">
        <f t="shared" si="14"/>
        <v>1</v>
      </c>
      <c r="AE77">
        <f t="shared" si="14"/>
        <v>7.578853526172725E-9</v>
      </c>
      <c r="AF77">
        <f t="shared" si="14"/>
        <v>5.7439014327238917E-17</v>
      </c>
      <c r="AG77">
        <f t="shared" si="14"/>
        <v>4.3532182743619615E-25</v>
      </c>
      <c r="AH77">
        <f t="shared" si="14"/>
        <v>3.2992403668847575E-33</v>
      </c>
      <c r="AI77">
        <f t="shared" si="14"/>
        <v>2.5004456683067496E-41</v>
      </c>
      <c r="AJ77">
        <f t="shared" si="14"/>
        <v>1.8950509344240816E-49</v>
      </c>
      <c r="AK77">
        <f t="shared" si="14"/>
        <v>1.4362313456633859E-57</v>
      </c>
      <c r="AL77">
        <f t="shared" si="14"/>
        <v>1.0884985777322072E-65</v>
      </c>
      <c r="AM77">
        <f t="shared" si="14"/>
        <v>8.2495703585815637E-74</v>
      </c>
      <c r="AN77">
        <f t="shared" si="14"/>
        <v>6.2522285401534552E-82</v>
      </c>
      <c r="AO77">
        <f t="shared" si="13"/>
        <v>4.7384719002009495E-90</v>
      </c>
      <c r="AP77">
        <f t="shared" si="13"/>
        <v>3.591218044061279E-98</v>
      </c>
      <c r="AQ77">
        <f t="shared" si="13"/>
        <v>2.7217315536483237E-106</v>
      </c>
      <c r="AR77">
        <f t="shared" si="13"/>
        <v>2.0627602468505273E-114</v>
      </c>
      <c r="AS77">
        <f t="shared" si="13"/>
        <v>1.5633356016625865E-122</v>
      </c>
      <c r="AT77">
        <f t="shared" si="13"/>
        <v>1.1848291537249707E-130</v>
      </c>
      <c r="AU77">
        <f t="shared" si="13"/>
        <v>8.9796456022172968E-139</v>
      </c>
      <c r="AV77">
        <f t="shared" si="13"/>
        <v>6.8055388196300302E-147</v>
      </c>
      <c r="AW77">
        <f t="shared" si="13"/>
        <v>5.1578216599203236E-155</v>
      </c>
      <c r="AX77">
        <f t="shared" si="13"/>
        <v>3.909035733286497E-163</v>
      </c>
      <c r="AY77">
        <f t="shared" si="13"/>
        <v>2.962599595649381E-171</v>
      </c>
      <c r="AZ77">
        <f t="shared" si="13"/>
        <v>2.2453123505864298E-179</v>
      </c>
      <c r="BA77">
        <f t="shared" si="13"/>
        <v>1.701688578927705E-187</v>
      </c>
      <c r="BB77">
        <f t="shared" si="13"/>
        <v>1.2896842699397784E-195</v>
      </c>
      <c r="BC77">
        <f t="shared" si="13"/>
        <v>9.7743347562236663E-204</v>
      </c>
      <c r="BD77">
        <f t="shared" si="13"/>
        <v>7.4078218190608588E-212</v>
      </c>
      <c r="BE77">
        <f t="shared" si="15"/>
        <v>5.614277132059127E-220</v>
      </c>
      <c r="BF77">
        <f t="shared" si="15"/>
        <v>4.2549812680522613E-228</v>
      </c>
      <c r="BG77">
        <f t="shared" si="15"/>
        <v>3.2247865315955517E-236</v>
      </c>
      <c r="BH77">
        <f t="shared" si="15"/>
        <v>2.4440173808612774E-244</v>
      </c>
      <c r="BI77">
        <f t="shared" si="15"/>
        <v>1.8522862213153329E-252</v>
      </c>
      <c r="BJ77">
        <f t="shared" si="15"/>
        <v>1.4038199660256785E-260</v>
      </c>
      <c r="BK77">
        <f t="shared" si="15"/>
        <v>1.0639341125223798E-268</v>
      </c>
      <c r="BL77">
        <f t="shared" si="15"/>
        <v>8.0634062279789434E-277</v>
      </c>
      <c r="BM77">
        <f t="shared" si="15"/>
        <v>6.111134730017301E-285</v>
      </c>
      <c r="BN77">
        <f t="shared" si="15"/>
        <v>4.6315374213490708E-293</v>
      </c>
      <c r="BO77">
        <f t="shared" si="15"/>
        <v>3.5101767345242736E-301</v>
      </c>
      <c r="BP77">
        <f t="shared" si="15"/>
        <v>0</v>
      </c>
      <c r="BQ77">
        <f t="shared" si="15"/>
        <v>2.0162092730281885E-317</v>
      </c>
      <c r="BR77">
        <f t="shared" si="15"/>
        <v>0</v>
      </c>
      <c r="BS77">
        <f t="shared" si="15"/>
        <v>0</v>
      </c>
      <c r="BT77">
        <f t="shared" si="15"/>
        <v>0</v>
      </c>
      <c r="BU77">
        <f t="shared" si="16"/>
        <v>0</v>
      </c>
    </row>
    <row r="78" spans="13:73" x14ac:dyDescent="0.25">
      <c r="M78">
        <v>3.666666663</v>
      </c>
      <c r="O78">
        <f>$Z$52+(-$Z$38*$Z$49*$Z$49/(2*$Z$39)+ $Z$53-$Z$52)/$Z$49*$Z$46+$Z$38/(2*$Z$39)*$Z$46*$Z$46+SUMPRODUCT($Z$58:$Z$82,$AC$58:$AC$82,AZ$58:AZ$82)</f>
        <v>4.9854690972306592</v>
      </c>
      <c r="S78">
        <f>$Z$52+(-$Z$38*$Z$49*$Z$49/(2*$Z$39)+ $Z$53-$Z$52)/$Z$49*$Z$45+$Z$38/(2*$Z$39)*$Z$45*$Z$45+SUMPRODUCT($Z$58:$Z$82,$AB$58:$AB$82,AZ$58:AZ$82)</f>
        <v>3.1838093864277672</v>
      </c>
      <c r="W78">
        <f>$Z$52+(-$Z$38*$Z$49*$Z$49/(2*$Z$39)+ $Z$53-$Z$52)/$Z$49*$Z$44+$Z$38/(2*$Z$39)*$Z$44*$Z$44+SUMPRODUCT($Z$58:$Z$82,$AA$58:$AA$82,AZ$58:AZ$82)</f>
        <v>2.0429673675785955</v>
      </c>
      <c r="Y78">
        <v>21</v>
      </c>
      <c r="Z78" s="3">
        <f t="shared" si="12"/>
        <v>-0.17374490750769794</v>
      </c>
      <c r="AA78">
        <f t="shared" si="6"/>
        <v>0.38649916929245198</v>
      </c>
      <c r="AB78">
        <f t="shared" si="7"/>
        <v>0.94031939011616106</v>
      </c>
      <c r="AC78">
        <f t="shared" si="8"/>
        <v>0.90199123013296101</v>
      </c>
      <c r="AD78">
        <f t="shared" si="14"/>
        <v>1</v>
      </c>
      <c r="AE78">
        <f t="shared" si="14"/>
        <v>1.1149692084216783E-9</v>
      </c>
      <c r="AF78">
        <f t="shared" si="14"/>
        <v>1.2431561819665024E-18</v>
      </c>
      <c r="AG78">
        <f t="shared" si="14"/>
        <v>1.3860806927118758E-27</v>
      </c>
      <c r="AH78">
        <f t="shared" si="14"/>
        <v>1.5454372927615315E-36</v>
      </c>
      <c r="AI78">
        <f t="shared" si="14"/>
        <v>1.7231147818491803E-45</v>
      </c>
      <c r="AJ78">
        <f t="shared" si="14"/>
        <v>1.9212196867088519E-54</v>
      </c>
      <c r="AK78">
        <f t="shared" si="14"/>
        <v>2.1421007932934416E-63</v>
      </c>
      <c r="AL78">
        <f t="shared" si="14"/>
        <v>2.3883761304475674E-72</v>
      </c>
      <c r="AM78">
        <f t="shared" si="14"/>
        <v>2.662965514205117E-81</v>
      </c>
      <c r="AN78">
        <f t="shared" si="14"/>
        <v>2.969124551426811E-90</v>
      </c>
      <c r="AO78">
        <f t="shared" si="13"/>
        <v>3.3104820413473447E-99</v>
      </c>
      <c r="AP78">
        <f t="shared" si="13"/>
        <v>3.6910850845972389E-108</v>
      </c>
      <c r="AQ78">
        <f t="shared" si="13"/>
        <v>4.1154462149894821E-117</v>
      </c>
      <c r="AR78">
        <f t="shared" si="13"/>
        <v>4.5885952410807889E-126</v>
      </c>
      <c r="AS78">
        <f t="shared" si="13"/>
        <v>5.1161417709171227E-135</v>
      </c>
      <c r="AT78">
        <f t="shared" si="13"/>
        <v>5.7043405404910482E-144</v>
      </c>
      <c r="AU78">
        <f t="shared" si="13"/>
        <v>6.3601632703319928E-153</v>
      </c>
      <c r="AV78">
        <f t="shared" si="13"/>
        <v>7.0913826985161893E-162</v>
      </c>
      <c r="AW78">
        <f t="shared" si="13"/>
        <v>7.9066792216798103E-171</v>
      </c>
      <c r="AX78">
        <f t="shared" si="13"/>
        <v>8.8156995115023351E-180</v>
      </c>
      <c r="AY78">
        <f t="shared" si="13"/>
        <v>9.8292286430442597E-189</v>
      </c>
      <c r="AZ78">
        <f t="shared" si="13"/>
        <v>1.0959295412636469E-197</v>
      </c>
      <c r="BA78">
        <f t="shared" si="13"/>
        <v>1.2219270885642816E-206</v>
      </c>
      <c r="BB78">
        <f t="shared" si="13"/>
        <v>1.3624104046374876E-215</v>
      </c>
      <c r="BC78">
        <f t="shared" si="13"/>
        <v>1.5190467777181995E-224</v>
      </c>
      <c r="BD78">
        <f t="shared" si="13"/>
        <v>1.693689545360573E-233</v>
      </c>
      <c r="BE78">
        <f t="shared" si="15"/>
        <v>1.8884107574176754E-242</v>
      </c>
      <c r="BF78">
        <f t="shared" si="15"/>
        <v>2.1055214099212501E-251</v>
      </c>
      <c r="BG78">
        <f t="shared" si="15"/>
        <v>2.3475903782723616E-260</v>
      </c>
      <c r="BH78">
        <f t="shared" si="15"/>
        <v>2.6174896907661794E-269</v>
      </c>
      <c r="BI78">
        <f t="shared" si="15"/>
        <v>2.918422574383477E-278</v>
      </c>
      <c r="BJ78">
        <f t="shared" si="15"/>
        <v>3.2539496977192811E-287</v>
      </c>
      <c r="BK78">
        <f t="shared" si="15"/>
        <v>3.6280519237431472E-296</v>
      </c>
      <c r="BL78">
        <f t="shared" si="15"/>
        <v>4.045169183527167E-305</v>
      </c>
      <c r="BM78">
        <f t="shared" si="15"/>
        <v>0</v>
      </c>
      <c r="BN78">
        <f t="shared" si="15"/>
        <v>4.9406564584124654E-323</v>
      </c>
      <c r="BO78">
        <f t="shared" si="15"/>
        <v>0</v>
      </c>
      <c r="BP78">
        <f t="shared" si="15"/>
        <v>0</v>
      </c>
      <c r="BQ78">
        <f t="shared" si="15"/>
        <v>0</v>
      </c>
      <c r="BR78">
        <f t="shared" si="15"/>
        <v>0</v>
      </c>
      <c r="BS78">
        <f t="shared" si="15"/>
        <v>0</v>
      </c>
      <c r="BT78">
        <f t="shared" si="15"/>
        <v>0</v>
      </c>
      <c r="BU78">
        <f t="shared" si="16"/>
        <v>0</v>
      </c>
    </row>
    <row r="79" spans="13:73" x14ac:dyDescent="0.25">
      <c r="M79">
        <v>3.8333333329999997</v>
      </c>
      <c r="O79">
        <f>$Z$52+(-$Z$38*$Z$49*$Z$49/(2*$Z$39)+ $Z$53-$Z$52)/$Z$49*$Z$46+$Z$38/(2*$Z$39)*$Z$46*$Z$46+SUMPRODUCT($Z$58:$Z$82,$AC$58:$AC$82,BA$58:BA$82)</f>
        <v>5.0273900963886593</v>
      </c>
      <c r="S79">
        <f>$Z$52+(-$Z$38*$Z$49*$Z$49/(2*$Z$39)+ $Z$53-$Z$52)/$Z$49*$Z$45+$Z$38/(2*$Z$39)*$Z$45*$Z$45+SUMPRODUCT($Z$58:$Z$82,$AB$58:$AB$82,BA$58:BA$82)</f>
        <v>3.2431188617666078</v>
      </c>
      <c r="W79">
        <f>$Z$52+(-$Z$38*$Z$49*$Z$49/(2*$Z$39)+ $Z$53-$Z$52)/$Z$49*$Z$44+$Z$38/(2*$Z$39)*$Z$44*$Z$44+SUMPRODUCT($Z$58:$Z$82,$AA$58:$AA$82,BA$58:BA$82)</f>
        <v>2.0646187403223166</v>
      </c>
      <c r="Y79">
        <v>22</v>
      </c>
      <c r="Z79" s="3">
        <f t="shared" si="12"/>
        <v>0.13210853727896249</v>
      </c>
      <c r="AA79">
        <f t="shared" si="6"/>
        <v>-3.3063369317306163E-2</v>
      </c>
      <c r="AB79">
        <f t="shared" si="7"/>
        <v>-0.35579384692251448</v>
      </c>
      <c r="AC79">
        <f t="shared" si="8"/>
        <v>-0.41678186049528476</v>
      </c>
      <c r="AD79">
        <f t="shared" si="14"/>
        <v>1</v>
      </c>
      <c r="AE79">
        <f t="shared" si="14"/>
        <v>1.4938956118191476E-10</v>
      </c>
      <c r="AF79">
        <f t="shared" si="14"/>
        <v>2.2317237960628626E-20</v>
      </c>
      <c r="AG79">
        <f t="shared" si="14"/>
        <v>3.3339619331556002E-30</v>
      </c>
      <c r="AH79">
        <f t="shared" si="14"/>
        <v>4.9805911019132332E-40</v>
      </c>
      <c r="AI79">
        <f t="shared" si="14"/>
        <v>7.4404821813910948E-50</v>
      </c>
      <c r="AJ79">
        <f t="shared" si="14"/>
        <v>1.1115302171731889E-59</v>
      </c>
      <c r="AK79">
        <f t="shared" si="14"/>
        <v>1.6605101138390335E-69</v>
      </c>
      <c r="AL79">
        <f t="shared" si="14"/>
        <v>2.4806284357080449E-79</v>
      </c>
      <c r="AM79">
        <f t="shared" si="14"/>
        <v>3.705799431607588E-89</v>
      </c>
      <c r="AN79">
        <f t="shared" si="14"/>
        <v>5.5360775091592089E-99</v>
      </c>
      <c r="AO79">
        <f t="shared" si="13"/>
        <v>8.2703207749539455E-109</v>
      </c>
      <c r="AP79">
        <f t="shared" si="13"/>
        <v>1.2354994236889359E-118</v>
      </c>
      <c r="AQ79">
        <f t="shared" si="13"/>
        <v>1.8457071674535151E-128</v>
      </c>
      <c r="AR79">
        <f t="shared" si="13"/>
        <v>2.7572934638682376E-138</v>
      </c>
      <c r="AS79">
        <f t="shared" si="13"/>
        <v>4.1191080470147111E-148</v>
      </c>
      <c r="AT79">
        <f t="shared" si="13"/>
        <v>6.1535174360426424E-158</v>
      </c>
      <c r="AU79">
        <f t="shared" si="13"/>
        <v>9.1927114470751882E-168</v>
      </c>
      <c r="AV79">
        <f t="shared" si="13"/>
        <v>1.3732943834691573E-177</v>
      </c>
      <c r="AW79">
        <f t="shared" si="13"/>
        <v>2.051560124155493E-187</v>
      </c>
      <c r="AX79">
        <f t="shared" si="13"/>
        <v>3.0648150027033278E-197</v>
      </c>
      <c r="AY79">
        <f t="shared" si="13"/>
        <v>4.5785111975024291E-207</v>
      </c>
      <c r="AZ79">
        <f t="shared" si="13"/>
        <v>6.8398233575141948E-217</v>
      </c>
      <c r="BA79">
        <f t="shared" si="13"/>
        <v>1.021797655117678E-226</v>
      </c>
      <c r="BB79">
        <f t="shared" si="13"/>
        <v>1.5264582043000193E-236</v>
      </c>
      <c r="BC79">
        <f t="shared" si="13"/>
        <v>2.2803710703460202E-246</v>
      </c>
      <c r="BD79">
        <f t="shared" si="13"/>
        <v>3.4066344855500897E-256</v>
      </c>
      <c r="BE79">
        <f t="shared" si="15"/>
        <v>5.0891535456894627E-266</v>
      </c>
      <c r="BF79">
        <f t="shared" si="15"/>
        <v>7.6026703420031383E-276</v>
      </c>
      <c r="BG79">
        <f t="shared" si="15"/>
        <v>1.1357589694999432E-285</v>
      </c>
      <c r="BH79">
        <f t="shared" si="15"/>
        <v>1.696704419331107E-295</v>
      </c>
      <c r="BI79">
        <f t="shared" si="15"/>
        <v>2.534701351057025E-305</v>
      </c>
      <c r="BJ79">
        <f t="shared" si="15"/>
        <v>3.7865771673813563E-315</v>
      </c>
      <c r="BK79">
        <f t="shared" si="15"/>
        <v>0</v>
      </c>
      <c r="BL79">
        <f t="shared" si="15"/>
        <v>0</v>
      </c>
      <c r="BM79">
        <f t="shared" si="15"/>
        <v>0</v>
      </c>
      <c r="BN79">
        <f t="shared" si="15"/>
        <v>0</v>
      </c>
      <c r="BO79">
        <f t="shared" si="15"/>
        <v>0</v>
      </c>
      <c r="BP79">
        <f t="shared" si="15"/>
        <v>0</v>
      </c>
      <c r="BQ79">
        <f t="shared" si="15"/>
        <v>0</v>
      </c>
      <c r="BR79">
        <f t="shared" si="15"/>
        <v>0</v>
      </c>
      <c r="BS79">
        <f t="shared" si="15"/>
        <v>0</v>
      </c>
      <c r="BT79">
        <f t="shared" si="15"/>
        <v>0</v>
      </c>
      <c r="BU79">
        <f t="shared" si="16"/>
        <v>0</v>
      </c>
    </row>
    <row r="80" spans="13:73" x14ac:dyDescent="0.25">
      <c r="M80">
        <v>4.0000000029999994</v>
      </c>
      <c r="O80">
        <f>$Z$52+(-$Z$38*$Z$49*$Z$49/(2*$Z$39)+ $Z$53-$Z$52)/$Z$49*$Z$46+$Z$38/(2*$Z$39)*$Z$46*$Z$46+SUMPRODUCT($Z$58:$Z$82,$AC$58:$AC$82,BB$58:BB$82)</f>
        <v>5.0668886305162406</v>
      </c>
      <c r="S80">
        <f>$Z$52+(-$Z$38*$Z$49*$Z$49/(2*$Z$39)+ $Z$53-$Z$52)/$Z$49*$Z$45+$Z$38/(2*$Z$39)*$Z$45*$Z$45+SUMPRODUCT($Z$58:$Z$82,$AB$58:$AB$82,BB$58:BB$82)</f>
        <v>3.2997148664467453</v>
      </c>
      <c r="W80">
        <f>$Z$52+(-$Z$38*$Z$49*$Z$49/(2*$Z$39)+ $Z$53-$Z$52)/$Z$49*$Z$44+$Z$38/(2*$Z$39)*$Z$44*$Z$44+SUMPRODUCT($Z$58:$Z$82,$AA$58:$AA$82,BB$58:BB$82)</f>
        <v>2.0856532897011442</v>
      </c>
      <c r="Y80">
        <v>23</v>
      </c>
      <c r="Z80" s="3">
        <f t="shared" si="12"/>
        <v>-0.15863701786299256</v>
      </c>
      <c r="AA80">
        <f t="shared" si="6"/>
        <v>-0.4466088068528058</v>
      </c>
      <c r="AB80">
        <f t="shared" si="7"/>
        <v>-0.9285540384897063</v>
      </c>
      <c r="AC80">
        <f t="shared" si="8"/>
        <v>-0.26147994095382948</v>
      </c>
      <c r="AD80">
        <f t="shared" si="14"/>
        <v>1</v>
      </c>
      <c r="AE80">
        <f t="shared" si="14"/>
        <v>1.8229537353448048E-11</v>
      </c>
      <c r="AF80">
        <f t="shared" si="14"/>
        <v>3.3231598281569077E-22</v>
      </c>
      <c r="AG80">
        <f t="shared" si="14"/>
        <v>6.0579657230780519E-33</v>
      </c>
      <c r="AH80">
        <f t="shared" si="14"/>
        <v>1.1043391243475849E-43</v>
      </c>
      <c r="AI80">
        <f t="shared" si="14"/>
        <v>2.0131588331284497E-54</v>
      </c>
      <c r="AJ80">
        <f t="shared" si="14"/>
        <v>3.6698948701993801E-65</v>
      </c>
      <c r="AK80">
        <f t="shared" si="14"/>
        <v>6.6900485619508442E-76</v>
      </c>
      <c r="AL80">
        <f t="shared" si="14"/>
        <v>1.2195647206203957E-86</v>
      </c>
      <c r="AM80">
        <f t="shared" si="14"/>
        <v>2.2232097330967508E-97</v>
      </c>
      <c r="AN80">
        <f t="shared" si="14"/>
        <v>4.0528084874026404E-108</v>
      </c>
      <c r="AO80">
        <f t="shared" si="13"/>
        <v>7.3880812745935131E-119</v>
      </c>
      <c r="AP80">
        <f t="shared" si="13"/>
        <v>1.346812835831343E-129</v>
      </c>
      <c r="AQ80">
        <f t="shared" si="13"/>
        <v>2.4551774898884653E-140</v>
      </c>
      <c r="AR80">
        <f t="shared" si="13"/>
        <v>4.4756743120802946E-151</v>
      </c>
      <c r="AS80">
        <f t="shared" si="13"/>
        <v>8.1589459948679391E-162</v>
      </c>
      <c r="AT80">
        <f t="shared" si="13"/>
        <v>1.4873381077817345E-172</v>
      </c>
      <c r="AU80">
        <f t="shared" si="13"/>
        <v>2.7113481570243751E-183</v>
      </c>
      <c r="AV80">
        <f t="shared" si="13"/>
        <v>4.9426593173394332E-194</v>
      </c>
      <c r="AW80">
        <f t="shared" si="13"/>
        <v>9.0102472860625943E-205</v>
      </c>
      <c r="AX80">
        <f t="shared" si="13"/>
        <v>1.6425254198584746E-215</v>
      </c>
      <c r="AY80">
        <f t="shared" si="13"/>
        <v>2.9942460725293373E-226</v>
      </c>
      <c r="AZ80">
        <f t="shared" si="13"/>
        <v>5.4583769215421917E-237</v>
      </c>
      <c r="BA80">
        <f t="shared" si="13"/>
        <v>9.9503626927871664E-248</v>
      </c>
      <c r="BB80">
        <f t="shared" si="13"/>
        <v>1.8139040073844062E-258</v>
      </c>
      <c r="BC80">
        <f t="shared" si="13"/>
        <v>3.3066660294343364E-269</v>
      </c>
      <c r="BD80">
        <f t="shared" si="13"/>
        <v>6.0278956125100135E-280</v>
      </c>
      <c r="BE80">
        <f t="shared" si="15"/>
        <v>1.0988568301688808E-290</v>
      </c>
      <c r="BF80">
        <f t="shared" si="15"/>
        <v>2.0031669463980099E-301</v>
      </c>
      <c r="BG80">
        <f t="shared" si="15"/>
        <v>0</v>
      </c>
      <c r="BH80">
        <f t="shared" si="15"/>
        <v>6.4228533959362051E-323</v>
      </c>
      <c r="BI80">
        <f t="shared" si="15"/>
        <v>0</v>
      </c>
      <c r="BJ80">
        <f t="shared" si="15"/>
        <v>0</v>
      </c>
      <c r="BK80">
        <f t="shared" si="15"/>
        <v>0</v>
      </c>
      <c r="BL80">
        <f t="shared" si="15"/>
        <v>0</v>
      </c>
      <c r="BM80">
        <f t="shared" si="15"/>
        <v>0</v>
      </c>
      <c r="BN80">
        <f t="shared" si="15"/>
        <v>0</v>
      </c>
      <c r="BO80">
        <f t="shared" si="15"/>
        <v>0</v>
      </c>
      <c r="BP80">
        <f t="shared" si="15"/>
        <v>0</v>
      </c>
      <c r="BQ80">
        <f t="shared" si="15"/>
        <v>0</v>
      </c>
      <c r="BR80">
        <f t="shared" si="15"/>
        <v>0</v>
      </c>
      <c r="BS80">
        <f t="shared" si="15"/>
        <v>0</v>
      </c>
      <c r="BT80">
        <f t="shared" si="15"/>
        <v>0</v>
      </c>
      <c r="BU80">
        <f t="shared" si="16"/>
        <v>0</v>
      </c>
    </row>
    <row r="81" spans="13:73" x14ac:dyDescent="0.25">
      <c r="M81">
        <v>4.166666663</v>
      </c>
      <c r="O81">
        <f>$Z$52+(-$Z$38*$Z$49*$Z$49/(2*$Z$39)+ $Z$53-$Z$52)/$Z$49*$Z$46+$Z$38/(2*$Z$39)*$Z$46*$Z$46+SUMPRODUCT($Z$58:$Z$82,$AC$58:$AC$82,BC$58:BC$82)</f>
        <v>5.1041637496175207</v>
      </c>
      <c r="S81">
        <f>$Z$52+(-$Z$38*$Z$49*$Z$49/(2*$Z$39)+ $Z$53-$Z$52)/$Z$49*$Z$45+$Z$38/(2*$Z$39)*$Z$45*$Z$45+SUMPRODUCT($Z$58:$Z$82,$AB$58:$AB$82,BC$58:BC$82)</f>
        <v>3.3537200968688161</v>
      </c>
      <c r="W81">
        <f>$Z$52+(-$Z$38*$Z$49*$Z$49/(2*$Z$39)+ $Z$53-$Z$52)/$Z$49*$Z$44+$Z$38/(2*$Z$39)*$Z$44*$Z$44+SUMPRODUCT($Z$58:$Z$82,$AA$58:$AA$82,BC$58:BC$82)</f>
        <v>2.106037716591596</v>
      </c>
      <c r="Y81">
        <v>24</v>
      </c>
      <c r="Z81" s="3">
        <f t="shared" si="12"/>
        <v>0.12109949250571563</v>
      </c>
      <c r="AA81">
        <f t="shared" si="6"/>
        <v>-0.77887727876211155</v>
      </c>
      <c r="AB81">
        <f t="shared" si="7"/>
        <v>0.38649916929245193</v>
      </c>
      <c r="AC81">
        <f t="shared" si="8"/>
        <v>0.81862481468669224</v>
      </c>
      <c r="AD81">
        <f t="shared" si="14"/>
        <v>1</v>
      </c>
      <c r="AE81">
        <f t="shared" si="14"/>
        <v>2.0259515713815905E-12</v>
      </c>
      <c r="AF81">
        <f t="shared" si="14"/>
        <v>4.1044791065046846E-24</v>
      </c>
      <c r="AG81">
        <f t="shared" si="14"/>
        <v>8.3154745521606202E-36</v>
      </c>
      <c r="AH81">
        <f t="shared" si="14"/>
        <v>1.6846748735733495E-47</v>
      </c>
      <c r="AI81">
        <f t="shared" si="14"/>
        <v>3.413069156001491E-59</v>
      </c>
      <c r="AJ81">
        <f t="shared" si="14"/>
        <v>6.9147117027640693E-71</v>
      </c>
      <c r="AK81">
        <f t="shared" si="14"/>
        <v>1.4008871039861407E-82</v>
      </c>
      <c r="AL81">
        <f t="shared" si="14"/>
        <v>2.8381289711494723E-94</v>
      </c>
      <c r="AM81">
        <f t="shared" si="14"/>
        <v>5.7499109199861857E-106</v>
      </c>
      <c r="AN81">
        <f t="shared" si="14"/>
        <v>1.1649041063646743E-117</v>
      </c>
      <c r="AO81">
        <f t="shared" si="13"/>
        <v>2.3600389235342571E-129</v>
      </c>
      <c r="AP81">
        <f t="shared" si="13"/>
        <v>4.7813237932336943E-141</v>
      </c>
      <c r="AQ81">
        <f t="shared" si="13"/>
        <v>9.6867304521831324E-153</v>
      </c>
      <c r="AR81">
        <f t="shared" si="13"/>
        <v>1.9624843610758217E-164</v>
      </c>
      <c r="AS81">
        <f t="shared" si="13"/>
        <v>3.9758976328273741E-176</v>
      </c>
      <c r="AT81">
        <f t="shared" si="13"/>
        <v>8.0549760568765895E-188</v>
      </c>
      <c r="AU81">
        <f t="shared" si="13"/>
        <v>1.6318988763538726E-199</v>
      </c>
      <c r="AV81">
        <f t="shared" si="13"/>
        <v>3.3061459564541695E-211</v>
      </c>
      <c r="AW81">
        <f t="shared" si="13"/>
        <v>6.6980980881527884E-223</v>
      </c>
      <c r="AX81">
        <f t="shared" si="13"/>
        <v>1.3570013578019753E-234</v>
      </c>
      <c r="AY81">
        <f t="shared" si="13"/>
        <v>2.7492172566624162E-246</v>
      </c>
      <c r="AZ81">
        <f t="shared" si="13"/>
        <v>5.5697864199908634E-258</v>
      </c>
      <c r="BA81">
        <f t="shared" si="13"/>
        <v>1.1284110258050054E-269</v>
      </c>
      <c r="BB81">
        <f t="shared" si="13"/>
        <v>2.2861046136135205E-281</v>
      </c>
      <c r="BC81">
        <f t="shared" si="13"/>
        <v>4.6315417236405148E-293</v>
      </c>
      <c r="BD81">
        <f t="shared" si="13"/>
        <v>9.3832731694592519E-305</v>
      </c>
      <c r="BE81">
        <f t="shared" si="15"/>
        <v>1.9010044785212996E-316</v>
      </c>
      <c r="BF81">
        <f t="shared" si="15"/>
        <v>0</v>
      </c>
      <c r="BG81">
        <f t="shared" si="15"/>
        <v>0</v>
      </c>
      <c r="BH81">
        <f t="shared" si="15"/>
        <v>0</v>
      </c>
      <c r="BI81">
        <f t="shared" si="15"/>
        <v>0</v>
      </c>
      <c r="BJ81">
        <f t="shared" si="15"/>
        <v>0</v>
      </c>
      <c r="BK81">
        <f t="shared" si="15"/>
        <v>0</v>
      </c>
      <c r="BL81">
        <f t="shared" si="15"/>
        <v>0</v>
      </c>
      <c r="BM81">
        <f t="shared" si="15"/>
        <v>0</v>
      </c>
      <c r="BN81">
        <f t="shared" si="15"/>
        <v>0</v>
      </c>
      <c r="BO81">
        <f t="shared" si="15"/>
        <v>0</v>
      </c>
      <c r="BP81">
        <f t="shared" si="15"/>
        <v>0</v>
      </c>
      <c r="BQ81">
        <f t="shared" si="15"/>
        <v>0</v>
      </c>
      <c r="BR81">
        <f t="shared" si="15"/>
        <v>0</v>
      </c>
      <c r="BS81">
        <f t="shared" si="15"/>
        <v>0</v>
      </c>
      <c r="BT81">
        <f t="shared" si="15"/>
        <v>0</v>
      </c>
      <c r="BU81">
        <f t="shared" si="16"/>
        <v>0</v>
      </c>
    </row>
    <row r="82" spans="13:73" x14ac:dyDescent="0.25">
      <c r="M82">
        <v>4.3333333329999997</v>
      </c>
      <c r="O82">
        <f>$Z$52+(-$Z$38*$Z$49*$Z$49/(2*$Z$39)+ $Z$53-$Z$52)/$Z$49*$Z$46+$Z$38/(2*$Z$39)*$Z$46*$Z$46+SUMPRODUCT($Z$58:$Z$82,$AC$58:$AC$82,BD$58:BD$82)</f>
        <v>5.1393897251835892</v>
      </c>
      <c r="S82">
        <f>$Z$52+(-$Z$38*$Z$49*$Z$49/(2*$Z$39)+ $Z$53-$Z$52)/$Z$49*$Z$45+$Z$38/(2*$Z$39)*$Z$45*$Z$45+SUMPRODUCT($Z$58:$Z$82,$AB$58:$AB$82,BD$58:BD$82)</f>
        <v>3.4052525684580126</v>
      </c>
      <c r="W82">
        <f>$Z$52+(-$Z$38*$Z$49*$Z$49/(2*$Z$39)+ $Z$53-$Z$52)/$Z$49*$Z$44+$Z$38/(2*$Z$39)*$Z$44*$Z$44+SUMPRODUCT($Z$58:$Z$82,$AA$58:$AA$82,BD$58:BD$82)</f>
        <v>2.1257500536942575</v>
      </c>
      <c r="Y82">
        <v>25</v>
      </c>
      <c r="Z82" s="3">
        <f t="shared" si="12"/>
        <v>-0.1459463136270675</v>
      </c>
      <c r="AA82">
        <f t="shared" si="6"/>
        <v>-0.96940026593933037</v>
      </c>
      <c r="AB82">
        <f t="shared" si="7"/>
        <v>0.91577332665505862</v>
      </c>
      <c r="AC82">
        <f t="shared" si="8"/>
        <v>-0.99658449300666951</v>
      </c>
      <c r="AD82">
        <f t="shared" si="14"/>
        <v>1</v>
      </c>
      <c r="AE82">
        <f t="shared" si="14"/>
        <v>2.0505978143536493E-13</v>
      </c>
      <c r="AF82">
        <f t="shared" si="14"/>
        <v>4.2049506591334102E-26</v>
      </c>
      <c r="AG82">
        <f t="shared" si="14"/>
        <v>8.6226611195914905E-39</v>
      </c>
      <c r="AH82">
        <f t="shared" si="14"/>
        <v>1.7681610045746501E-51</v>
      </c>
      <c r="AI82">
        <f t="shared" si="14"/>
        <v>3.6257864558310005E-64</v>
      </c>
      <c r="AJ82">
        <f t="shared" si="14"/>
        <v>7.4350284783325325E-77</v>
      </c>
      <c r="AK82">
        <f t="shared" si="14"/>
        <v>1.5246253147321282E-89</v>
      </c>
      <c r="AL82">
        <f t="shared" si="14"/>
        <v>3.1263927900635395E-102</v>
      </c>
      <c r="AM82">
        <f t="shared" si="14"/>
        <v>6.4109730983175233E-115</v>
      </c>
      <c r="AN82">
        <f t="shared" si="14"/>
        <v>1.3146327423286033E-127</v>
      </c>
      <c r="AO82">
        <f t="shared" si="13"/>
        <v>2.695782555545204E-140</v>
      </c>
      <c r="AP82">
        <f t="shared" si="13"/>
        <v>5.5279648473609498E-153</v>
      </c>
      <c r="AQ82">
        <f t="shared" si="13"/>
        <v>1.1335632633818786E-165</v>
      </c>
      <c r="AR82">
        <f t="shared" si="13"/>
        <v>2.3244819428572619E-178</v>
      </c>
      <c r="AS82">
        <f t="shared" si="13"/>
        <v>4.7665767559807767E-191</v>
      </c>
      <c r="AT82">
        <f t="shared" si="13"/>
        <v>9.7743318777601719E-204</v>
      </c>
      <c r="AU82">
        <f t="shared" si="13"/>
        <v>2.00432200718678E-216</v>
      </c>
      <c r="AV82">
        <f t="shared" si="13"/>
        <v>4.1100554453434311E-229</v>
      </c>
      <c r="AW82">
        <f t="shared" si="13"/>
        <v>8.4280795773800742E-242</v>
      </c>
      <c r="AX82">
        <f t="shared" si="13"/>
        <v>1.7282589442512005E-254</v>
      </c>
      <c r="AY82">
        <f t="shared" si="13"/>
        <v>3.543961528792809E-267</v>
      </c>
      <c r="AZ82">
        <f t="shared" si="13"/>
        <v>7.2672474084698244E-280</v>
      </c>
      <c r="BA82">
        <f t="shared" si="13"/>
        <v>1.4902191203181061E-292</v>
      </c>
      <c r="BB82">
        <f t="shared" si="13"/>
        <v>3.0558379283649769E-305</v>
      </c>
      <c r="BC82">
        <f t="shared" si="13"/>
        <v>6.2662988147384893E-318</v>
      </c>
      <c r="BD82">
        <f t="shared" si="13"/>
        <v>0</v>
      </c>
      <c r="BE82">
        <f t="shared" si="15"/>
        <v>0</v>
      </c>
      <c r="BF82">
        <f t="shared" si="15"/>
        <v>0</v>
      </c>
      <c r="BG82">
        <f t="shared" si="15"/>
        <v>0</v>
      </c>
      <c r="BH82">
        <f t="shared" si="15"/>
        <v>0</v>
      </c>
      <c r="BI82">
        <f t="shared" si="15"/>
        <v>0</v>
      </c>
      <c r="BJ82">
        <f t="shared" si="15"/>
        <v>0</v>
      </c>
      <c r="BK82">
        <f t="shared" si="15"/>
        <v>0</v>
      </c>
      <c r="BL82">
        <f t="shared" si="15"/>
        <v>0</v>
      </c>
      <c r="BM82">
        <f t="shared" si="15"/>
        <v>0</v>
      </c>
      <c r="BN82">
        <f t="shared" si="15"/>
        <v>0</v>
      </c>
      <c r="BO82">
        <f t="shared" si="15"/>
        <v>0</v>
      </c>
      <c r="BP82">
        <f t="shared" si="15"/>
        <v>0</v>
      </c>
      <c r="BQ82">
        <f t="shared" si="15"/>
        <v>0</v>
      </c>
      <c r="BR82">
        <f t="shared" si="15"/>
        <v>0</v>
      </c>
      <c r="BS82">
        <f t="shared" si="15"/>
        <v>0</v>
      </c>
      <c r="BT82">
        <f t="shared" si="15"/>
        <v>0</v>
      </c>
      <c r="BU82">
        <f t="shared" si="16"/>
        <v>0</v>
      </c>
    </row>
    <row r="83" spans="13:73" x14ac:dyDescent="0.25">
      <c r="M83">
        <v>4.5000000029999994</v>
      </c>
      <c r="O83">
        <f>$Z$52+(-$Z$38*$Z$49*$Z$49/(2*$Z$39)+ $Z$53-$Z$52)/$Z$49*$Z$46+$Z$38/(2*$Z$39)*$Z$46*$Z$46+SUMPRODUCT($Z$58:$Z$82,$AC$58:$AC$82,BE$58:BE$82)</f>
        <v>5.1727200567781377</v>
      </c>
      <c r="S83">
        <f>$Z$52+(-$Z$38*$Z$49*$Z$49/(2*$Z$39)+ $Z$53-$Z$52)/$Z$49*$Z$45+$Z$38/(2*$Z$39)*$Z$45*$Z$45+SUMPRODUCT($Z$58:$Z$82,$AB$58:$AB$82,BE$58:BE$82)</f>
        <v>3.4544254127722218</v>
      </c>
      <c r="W83">
        <f>$Z$52+(-$Z$38*$Z$49*$Z$49/(2*$Z$39)+ $Z$53-$Z$52)/$Z$49*$Z$44+$Z$38/(2*$Z$39)*$Z$44*$Z$44+SUMPRODUCT($Z$58:$Z$82,$AA$58:$AA$82,BE$58:BE$82)</f>
        <v>2.144777699693198</v>
      </c>
    </row>
    <row r="84" spans="13:73" x14ac:dyDescent="0.25">
      <c r="M84">
        <v>4.666666663</v>
      </c>
      <c r="O84">
        <f>$Z$52+(-$Z$38*$Z$49*$Z$49/(2*$Z$39)+ $Z$53-$Z$52)/$Z$49*$Z$46+$Z$38/(2*$Z$39)*$Z$46*$Z$46+SUMPRODUCT($Z$58:$Z$82,$AC$58:$AC$82,BF$58:BF$82)</f>
        <v>5.204290750403505</v>
      </c>
      <c r="S84">
        <f>$Z$52+(-$Z$38*$Z$49*$Z$49/(2*$Z$39)+ $Z$53-$Z$52)/$Z$49*$Z$45+$Z$38/(2*$Z$39)*$Z$45*$Z$45+SUMPRODUCT($Z$58:$Z$82,$AB$58:$AB$82,BF$58:BF$82)</f>
        <v>3.5013468637132901</v>
      </c>
      <c r="W84">
        <f>$Z$52+(-$Z$38*$Z$49*$Z$49/(2*$Z$39)+ $Z$53-$Z$52)/$Z$49*$Z$44+$Z$38/(2*$Z$39)*$Z$44*$Z$44+SUMPRODUCT($Z$58:$Z$82,$AA$58:$AA$82,BF$58:BF$82)</f>
        <v>2.1631157205921645</v>
      </c>
    </row>
    <row r="85" spans="13:73" x14ac:dyDescent="0.25">
      <c r="M85">
        <v>4.8333333329999997</v>
      </c>
      <c r="O85">
        <f>$Z$52+(-$Z$38*$Z$49*$Z$49/(2*$Z$39)+ $Z$53-$Z$52)/$Z$49*$Z$46+$Z$38/(2*$Z$39)*$Z$46*$Z$46+SUMPRODUCT($Z$58:$Z$82,$AC$58:$AC$82,BG$58:BG$82)</f>
        <v>5.2342230015856579</v>
      </c>
      <c r="S85">
        <f>$Z$52+(-$Z$38*$Z$49*$Z$49/(2*$Z$39)+ $Z$53-$Z$52)/$Z$49*$Z$45+$Z$38/(2*$Z$39)*$Z$45*$Z$45+SUMPRODUCT($Z$58:$Z$82,$AB$58:$AB$82,BG$58:BG$82)</f>
        <v>3.5461203389344513</v>
      </c>
      <c r="W85">
        <f>$Z$52+(-$Z$38*$Z$49*$Z$49/(2*$Z$39)+ $Z$53-$Z$52)/$Z$49*$Z$44+$Z$38/(2*$Z$39)*$Z$44*$Z$44+SUMPRODUCT($Z$58:$Z$82,$AA$58:$AA$82,BG$58:BG$82)</f>
        <v>2.1807653932904532</v>
      </c>
    </row>
    <row r="86" spans="13:73" x14ac:dyDescent="0.25">
      <c r="M86">
        <v>5.0000000029999994</v>
      </c>
      <c r="O86">
        <f>$Z$52+(-$Z$38*$Z$49*$Z$49/(2*$Z$39)+ $Z$53-$Z$52)/$Z$49*$Z$46+$Z$38/(2*$Z$39)*$Z$46*$Z$46+SUMPRODUCT($Z$58:$Z$82,$AC$58:$AC$82,BH$58:BH$82)</f>
        <v>5.2626253878954046</v>
      </c>
      <c r="S86">
        <f>$Z$52+(-$Z$38*$Z$49*$Z$49/(2*$Z$39)+ $Z$53-$Z$52)/$Z$49*$Z$45+$Z$38/(2*$Z$39)*$Z$45*$Z$45+SUMPRODUCT($Z$58:$Z$82,$AB$58:$AB$82,BH$58:BH$82)</f>
        <v>3.5888445546155947</v>
      </c>
      <c r="W86">
        <f>$Z$52+(-$Z$38*$Z$49*$Z$49/(2*$Z$39)+ $Z$53-$Z$52)/$Z$49*$Z$44+$Z$38/(2*$Z$39)*$Z$44*$Z$44+SUMPRODUCT($Z$58:$Z$82,$AA$58:$AA$82,BH$58:BH$82)</f>
        <v>2.1977329609928873</v>
      </c>
      <c r="AC86" t="s">
        <v>21</v>
      </c>
      <c r="AD86">
        <f>$Z$52+(-$Z$38*$Z$49*$Z$49/(2*$Z$37)+ $Z$53-$Z$52)/$Z$49*$Z$44+$Z$38/(2*$Z$37)*$Z$44*$Z$44+SUMPRODUCT($Z$58:$Z$82,$AA$58:$AA$82,AD$58:AD$82)</f>
        <v>1.3959424614346443</v>
      </c>
      <c r="AE86">
        <f t="shared" ref="AE86:BU86" si="17">$Z$52+(-$Z$38*$Z$49*$Z$49/(2*$Z$37)+ $Z$53-$Z$52)/$Z$49*$Z$44+$Z$38/(2*$Z$37)*$Z$44*$Z$44+SUMPRODUCT($Z$58:$Z$82,$AA$58:$AA$82,AE$58:AE$82)</f>
        <v>1.4266090902360542</v>
      </c>
      <c r="AF86">
        <f t="shared" si="17"/>
        <v>1.51951397903487</v>
      </c>
      <c r="AG86">
        <f t="shared" si="17"/>
        <v>1.5754419165356326</v>
      </c>
      <c r="AH86">
        <f t="shared" si="17"/>
        <v>1.6130091413415579</v>
      </c>
      <c r="AI86">
        <f t="shared" si="17"/>
        <v>1.6405912836403789</v>
      </c>
      <c r="AJ86">
        <f t="shared" si="17"/>
        <v>1.6626198362853561</v>
      </c>
      <c r="AK86">
        <f t="shared" si="17"/>
        <v>1.6818540934006023</v>
      </c>
      <c r="AL86">
        <f t="shared" si="17"/>
        <v>1.7000898815911658</v>
      </c>
      <c r="AM86">
        <f t="shared" si="17"/>
        <v>1.7184403285460008</v>
      </c>
      <c r="AN86">
        <f t="shared" si="17"/>
        <v>1.7375179037277553</v>
      </c>
      <c r="AO86">
        <f t="shared" si="17"/>
        <v>1.7575841481226466</v>
      </c>
      <c r="AP86">
        <f t="shared" si="17"/>
        <v>1.7786712803312059</v>
      </c>
      <c r="AQ86">
        <f t="shared" si="17"/>
        <v>1.8006742232948976</v>
      </c>
      <c r="AR86">
        <f t="shared" si="17"/>
        <v>1.8234155840643289</v>
      </c>
      <c r="AS86">
        <f t="shared" si="17"/>
        <v>1.8466887598503212</v>
      </c>
      <c r="AT86">
        <f t="shared" si="17"/>
        <v>1.8702848031924391</v>
      </c>
      <c r="AU86">
        <f t="shared" si="17"/>
        <v>1.8940079443270426</v>
      </c>
      <c r="AV86">
        <f t="shared" si="17"/>
        <v>1.9176835693345107</v>
      </c>
      <c r="AW86">
        <f t="shared" si="17"/>
        <v>1.9411614009210105</v>
      </c>
      <c r="AX86">
        <f t="shared" si="17"/>
        <v>1.9643157864941034</v>
      </c>
      <c r="AY86">
        <f t="shared" si="17"/>
        <v>1.9870443271425984</v>
      </c>
      <c r="AZ86">
        <f t="shared" si="17"/>
        <v>2.009265685044118</v>
      </c>
      <c r="BA86">
        <f t="shared" si="17"/>
        <v>2.030917057787839</v>
      </c>
      <c r="BB86">
        <f t="shared" si="17"/>
        <v>2.0519516071666666</v>
      </c>
      <c r="BC86">
        <f t="shared" si="17"/>
        <v>2.0723360340571184</v>
      </c>
      <c r="BD86">
        <f t="shared" si="17"/>
        <v>2.0920483711597799</v>
      </c>
      <c r="BE86">
        <f t="shared" si="17"/>
        <v>2.1110760171587204</v>
      </c>
      <c r="BF86">
        <f t="shared" si="17"/>
        <v>2.1294140380576869</v>
      </c>
      <c r="BG86">
        <f t="shared" si="17"/>
        <v>2.1470637107559756</v>
      </c>
      <c r="BH86">
        <f t="shared" si="17"/>
        <v>2.1640312784584097</v>
      </c>
      <c r="BI86">
        <f t="shared" si="17"/>
        <v>2.1803269129405076</v>
      </c>
      <c r="BJ86">
        <f t="shared" si="17"/>
        <v>2.1959638476758383</v>
      </c>
      <c r="BK86">
        <f t="shared" si="17"/>
        <v>2.2109576500371793</v>
      </c>
      <c r="BL86">
        <f t="shared" si="17"/>
        <v>2.2253256283397738</v>
      </c>
      <c r="BM86">
        <f t="shared" si="17"/>
        <v>2.2390863446639058</v>
      </c>
      <c r="BN86">
        <f t="shared" si="17"/>
        <v>2.2522592096309522</v>
      </c>
      <c r="BO86">
        <f t="shared" si="17"/>
        <v>2.2648641600336314</v>
      </c>
      <c r="BP86">
        <f t="shared" si="17"/>
        <v>2.2769213983053973</v>
      </c>
      <c r="BQ86">
        <f t="shared" si="17"/>
        <v>2.2884511772506855</v>
      </c>
      <c r="BR86">
        <f t="shared" si="17"/>
        <v>2.2994736347205125</v>
      </c>
      <c r="BS86">
        <f t="shared" si="17"/>
        <v>2.3100086632373058</v>
      </c>
      <c r="BT86">
        <f t="shared" si="17"/>
        <v>2.320075803073296</v>
      </c>
      <c r="BU86">
        <f t="shared" si="17"/>
        <v>2.3296941654462087</v>
      </c>
    </row>
    <row r="87" spans="13:73" x14ac:dyDescent="0.25">
      <c r="M87">
        <v>5.166666663</v>
      </c>
      <c r="O87">
        <f>$Z$52+(-$Z$38*$Z$49*$Z$49/(2*$Z$39)+ $Z$53-$Z$52)/$Z$49*$Z$46+$Z$38/(2*$Z$39)*$Z$46*$Z$46+SUMPRODUCT($Z$58:$Z$82,$AC$58:$AC$82,BI$58:BI$82)</f>
        <v>5.2895956972753142</v>
      </c>
      <c r="S87">
        <f>$Z$52+(-$Z$38*$Z$49*$Z$49/(2*$Z$39)+ $Z$53-$Z$52)/$Z$49*$Z$45+$Z$38/(2*$Z$39)*$Z$45*$Z$45+SUMPRODUCT($Z$58:$Z$82,$AB$58:$AB$82,BI$58:BI$82)</f>
        <v>3.6296136987493943</v>
      </c>
      <c r="W87">
        <f>$Z$52+(-$Z$38*$Z$49*$Z$49/(2*$Z$39)+ $Z$53-$Z$52)/$Z$49*$Z$44+$Z$38/(2*$Z$39)*$Z$44*$Z$44+SUMPRODUCT($Z$58:$Z$82,$AA$58:$AA$82,BI$58:BI$82)</f>
        <v>2.2140285954749852</v>
      </c>
      <c r="AC87" t="s">
        <v>22</v>
      </c>
      <c r="AD87">
        <f>$Z$52+(-$Z$38*$Z$49*$Z$49/(2*$Z$37)+ $Z$53-$Z$52)/$Z$49*$Z$45+$Z$38/(2*$Z$37)*$Z$45*$Z$45+SUMPRODUCT($Z$58:$Z$82,$AB$58:$AB$82,AD$58:AD$82)</f>
        <v>1.5011957515875154</v>
      </c>
      <c r="AE87">
        <f t="shared" ref="AE87:BU87" si="18">$Z$52+(-$Z$38*$Z$49*$Z$49/(2*$Z$37)+ $Z$53-$Z$52)/$Z$49*$Z$45+$Z$38/(2*$Z$37)*$Z$45*$Z$45+SUMPRODUCT($Z$58:$Z$82,$AB$58:$AB$82,AE$58:AE$82)</f>
        <v>1.5407124764680793</v>
      </c>
      <c r="AF87">
        <f t="shared" si="18"/>
        <v>1.5417123422770835</v>
      </c>
      <c r="AG87">
        <f t="shared" si="18"/>
        <v>1.5578568559369055</v>
      </c>
      <c r="AH87">
        <f t="shared" si="18"/>
        <v>1.6005921900156448</v>
      </c>
      <c r="AI87">
        <f t="shared" si="18"/>
        <v>1.6677547835325304</v>
      </c>
      <c r="AJ87">
        <f t="shared" si="18"/>
        <v>1.7520420778715047</v>
      </c>
      <c r="AK87">
        <f t="shared" si="18"/>
        <v>1.8465762054812904</v>
      </c>
      <c r="AL87">
        <f t="shared" si="18"/>
        <v>1.9462501027961867</v>
      </c>
      <c r="AM87">
        <f t="shared" si="18"/>
        <v>2.0475995147401593</v>
      </c>
      <c r="AN87">
        <f t="shared" si="18"/>
        <v>2.1483809660218744</v>
      </c>
      <c r="AO87">
        <f t="shared" si="18"/>
        <v>2.247190410476573</v>
      </c>
      <c r="AP87">
        <f t="shared" si="18"/>
        <v>2.3431820126569716</v>
      </c>
      <c r="AQ87">
        <f t="shared" si="18"/>
        <v>2.4358748902094494</v>
      </c>
      <c r="AR87">
        <f t="shared" si="18"/>
        <v>2.5250241254946504</v>
      </c>
      <c r="AS87">
        <f t="shared" si="18"/>
        <v>2.6105357984017816</v>
      </c>
      <c r="AT87">
        <f t="shared" si="18"/>
        <v>2.6924113933917866</v>
      </c>
      <c r="AU87">
        <f t="shared" si="18"/>
        <v>2.7707115727104674</v>
      </c>
      <c r="AV87">
        <f t="shared" si="18"/>
        <v>2.8455326506984138</v>
      </c>
      <c r="AW87">
        <f t="shared" si="18"/>
        <v>2.9169913756683137</v>
      </c>
      <c r="AX87">
        <f t="shared" si="18"/>
        <v>2.9852151686102957</v>
      </c>
      <c r="AY87">
        <f t="shared" si="18"/>
        <v>3.0503358560998786</v>
      </c>
      <c r="AZ87">
        <f t="shared" si="18"/>
        <v>3.1124857505949519</v>
      </c>
      <c r="BA87">
        <f t="shared" si="18"/>
        <v>3.1717952259337925</v>
      </c>
      <c r="BB87">
        <f t="shared" si="18"/>
        <v>3.22839123061393</v>
      </c>
      <c r="BC87">
        <f t="shared" si="18"/>
        <v>3.2823964610360008</v>
      </c>
      <c r="BD87">
        <f t="shared" si="18"/>
        <v>3.3339289326251973</v>
      </c>
      <c r="BE87">
        <f t="shared" si="18"/>
        <v>3.3831017769394065</v>
      </c>
      <c r="BF87">
        <f t="shared" si="18"/>
        <v>3.4300232278804748</v>
      </c>
      <c r="BG87">
        <f t="shared" si="18"/>
        <v>3.474796703101636</v>
      </c>
      <c r="BH87">
        <f t="shared" si="18"/>
        <v>3.5175209187827794</v>
      </c>
      <c r="BI87">
        <f t="shared" si="18"/>
        <v>3.558290062916579</v>
      </c>
      <c r="BJ87">
        <f t="shared" si="18"/>
        <v>3.5971939828513495</v>
      </c>
      <c r="BK87">
        <f t="shared" si="18"/>
        <v>3.634318357707861</v>
      </c>
      <c r="BL87">
        <f t="shared" si="18"/>
        <v>3.6697448933541299</v>
      </c>
      <c r="BM87">
        <f t="shared" si="18"/>
        <v>3.7035515117688016</v>
      </c>
      <c r="BN87">
        <f t="shared" si="18"/>
        <v>3.7358125159127229</v>
      </c>
      <c r="BO87">
        <f t="shared" si="18"/>
        <v>3.7665987671424563</v>
      </c>
      <c r="BP87">
        <f t="shared" si="18"/>
        <v>3.7959778534373165</v>
      </c>
      <c r="BQ87">
        <f t="shared" si="18"/>
        <v>3.8240142337808103</v>
      </c>
      <c r="BR87">
        <f t="shared" si="18"/>
        <v>3.8507693919822485</v>
      </c>
      <c r="BS87">
        <f t="shared" si="18"/>
        <v>3.8763019817427242</v>
      </c>
      <c r="BT87">
        <f t="shared" si="18"/>
        <v>3.9006679506438378</v>
      </c>
      <c r="BU87">
        <f t="shared" si="18"/>
        <v>3.9239206722354285</v>
      </c>
    </row>
    <row r="88" spans="13:73" x14ac:dyDescent="0.25">
      <c r="M88">
        <v>5.3333333329999997</v>
      </c>
      <c r="O88">
        <f>$Z$52+(-$Z$38*$Z$49*$Z$49/(2*$Z$39)+ $Z$53-$Z$52)/$Z$49*$Z$46+$Z$38/(2*$Z$39)*$Z$46*$Z$46+SUMPRODUCT($Z$58:$Z$82,$AC$58:$AC$82,BJ$58:BJ$82)</f>
        <v>5.3152224454751593</v>
      </c>
      <c r="S88">
        <f>$Z$52+(-$Z$38*$Z$49*$Z$49/(2*$Z$39)+ $Z$53-$Z$52)/$Z$49*$Z$45+$Z$38/(2*$Z$39)*$Z$45*$Z$45+SUMPRODUCT($Z$58:$Z$82,$AB$58:$AB$82,BJ$58:BJ$82)</f>
        <v>3.6685176186841648</v>
      </c>
      <c r="W88">
        <f>$Z$52+(-$Z$38*$Z$49*$Z$49/(2*$Z$39)+ $Z$53-$Z$52)/$Z$49*$Z$44+$Z$38/(2*$Z$39)*$Z$44*$Z$44+SUMPRODUCT($Z$58:$Z$82,$AA$58:$AA$82,BJ$58:BJ$82)</f>
        <v>2.2296655302103159</v>
      </c>
      <c r="AC88" t="s">
        <v>23</v>
      </c>
      <c r="AD88">
        <f>$Z$52+(-$Z$38*$Z$49*$Z$49/(2*$Z$37)+ $Z$53-$Z$52)/$Z$49*$Z$46+$Z$38/(2*$Z$37)*$Z$46*$Z$46+SUMPRODUCT($Z$58:$Z$82,$AC$58:$AC$82,AD$58:AD$82)</f>
        <v>1.7414416936130088</v>
      </c>
      <c r="AE88">
        <f t="shared" ref="AE88:BU88" si="19">$Z$52+(-$Z$38*$Z$49*$Z$49/(2*$Z$37)+ $Z$53-$Z$52)/$Z$49*$Z$46+$Z$38/(2*$Z$37)*$Z$46*$Z$46+SUMPRODUCT($Z$58:$Z$82,$AC$58:$AC$82,AE$58:AE$82)</f>
        <v>1.7836110190632368</v>
      </c>
      <c r="AF88">
        <f t="shared" si="19"/>
        <v>2.2211750662512153</v>
      </c>
      <c r="AG88">
        <f t="shared" si="19"/>
        <v>2.6399943462397131</v>
      </c>
      <c r="AH88">
        <f t="shared" si="19"/>
        <v>2.9810397244260938</v>
      </c>
      <c r="AI88">
        <f t="shared" si="19"/>
        <v>3.2567927047646021</v>
      </c>
      <c r="AJ88">
        <f t="shared" si="19"/>
        <v>3.4834616848836188</v>
      </c>
      <c r="AK88">
        <f t="shared" si="19"/>
        <v>3.6734232128040287</v>
      </c>
      <c r="AL88">
        <f t="shared" si="19"/>
        <v>3.8354891635571384</v>
      </c>
      <c r="AM88">
        <f t="shared" si="19"/>
        <v>3.9759174431882798</v>
      </c>
      <c r="AN88">
        <f t="shared" si="19"/>
        <v>4.0992166183809777</v>
      </c>
      <c r="AO88">
        <f t="shared" si="19"/>
        <v>4.2086969363222462</v>
      </c>
      <c r="AP88">
        <f t="shared" si="19"/>
        <v>4.3068367695594132</v>
      </c>
      <c r="AQ88">
        <f t="shared" si="19"/>
        <v>4.3955268521639113</v>
      </c>
      <c r="AR88">
        <f t="shared" si="19"/>
        <v>4.4762350945274099</v>
      </c>
      <c r="AS88">
        <f t="shared" si="19"/>
        <v>4.55011958205609</v>
      </c>
      <c r="AT88">
        <f t="shared" si="19"/>
        <v>4.6181073794077765</v>
      </c>
      <c r="AU88">
        <f t="shared" si="19"/>
        <v>4.6809504323716746</v>
      </c>
      <c r="AV88">
        <f t="shared" si="19"/>
        <v>4.7392658961858416</v>
      </c>
      <c r="AW88">
        <f t="shared" si="19"/>
        <v>4.7935657093016495</v>
      </c>
      <c r="AX88">
        <f t="shared" si="19"/>
        <v>4.8442786485124296</v>
      </c>
      <c r="AY88">
        <f t="shared" si="19"/>
        <v>4.8917669788919325</v>
      </c>
      <c r="AZ88">
        <f t="shared" si="19"/>
        <v>4.9363392523351823</v>
      </c>
      <c r="BA88">
        <f t="shared" si="19"/>
        <v>4.9782602514931824</v>
      </c>
      <c r="BB88">
        <f t="shared" si="19"/>
        <v>5.0177587856207637</v>
      </c>
      <c r="BC88">
        <f t="shared" si="19"/>
        <v>5.0550339047220438</v>
      </c>
      <c r="BD88">
        <f t="shared" si="19"/>
        <v>5.0902598802881123</v>
      </c>
      <c r="BE88">
        <f t="shared" si="19"/>
        <v>5.1235902118826608</v>
      </c>
      <c r="BF88">
        <f t="shared" si="19"/>
        <v>5.1551609055080281</v>
      </c>
      <c r="BG88">
        <f t="shared" si="19"/>
        <v>5.185093156690181</v>
      </c>
      <c r="BH88">
        <f t="shared" si="19"/>
        <v>5.2134955429999277</v>
      </c>
      <c r="BI88">
        <f t="shared" si="19"/>
        <v>5.2404658523798373</v>
      </c>
      <c r="BJ88">
        <f t="shared" si="19"/>
        <v>5.2660926005796824</v>
      </c>
      <c r="BK88">
        <f t="shared" si="19"/>
        <v>5.2904562825138228</v>
      </c>
      <c r="BL88">
        <f t="shared" si="19"/>
        <v>5.3136304323074954</v>
      </c>
      <c r="BM88">
        <f t="shared" si="19"/>
        <v>5.3356825125262821</v>
      </c>
      <c r="BN88">
        <f t="shared" si="19"/>
        <v>5.3566746515199295</v>
      </c>
      <c r="BO88">
        <f t="shared" si="19"/>
        <v>5.3766642780141005</v>
      </c>
      <c r="BP88">
        <f t="shared" si="19"/>
        <v>5.3957046587484339</v>
      </c>
      <c r="BQ88">
        <f t="shared" si="19"/>
        <v>5.4138453459814926</v>
      </c>
      <c r="BR88">
        <f t="shared" si="19"/>
        <v>5.4311325696969366</v>
      </c>
      <c r="BS88">
        <f t="shared" si="19"/>
        <v>5.4476095734652858</v>
      </c>
      <c r="BT88">
        <f t="shared" si="19"/>
        <v>5.4633168948979858</v>
      </c>
      <c r="BU88">
        <f t="shared" si="19"/>
        <v>5.4782926168111201</v>
      </c>
    </row>
    <row r="89" spans="13:73" x14ac:dyDescent="0.25">
      <c r="M89">
        <v>5.5000000029999994</v>
      </c>
      <c r="O89">
        <f>$Z$52+(-$Z$38*$Z$49*$Z$49/(2*$Z$39)+ $Z$53-$Z$52)/$Z$49*$Z$46+$Z$38/(2*$Z$39)*$Z$46*$Z$46+SUMPRODUCT($Z$58:$Z$82,$AC$58:$AC$82,BK$58:BK$82)</f>
        <v>5.3395861274092997</v>
      </c>
      <c r="S89">
        <f>$Z$52+(-$Z$38*$Z$49*$Z$49/(2*$Z$39)+ $Z$53-$Z$52)/$Z$49*$Z$45+$Z$38/(2*$Z$39)*$Z$45*$Z$45+SUMPRODUCT($Z$58:$Z$82,$AB$58:$AB$82,BK$58:BK$82)</f>
        <v>3.7056419935406764</v>
      </c>
      <c r="W89">
        <f>$Z$52+(-$Z$38*$Z$49*$Z$49/(2*$Z$39)+ $Z$53-$Z$52)/$Z$49*$Z$44+$Z$38/(2*$Z$39)*$Z$44*$Z$44+SUMPRODUCT($Z$58:$Z$82,$AA$58:$AA$82,BK$58:BK$82)</f>
        <v>2.2446593325716568</v>
      </c>
    </row>
    <row r="90" spans="13:73" x14ac:dyDescent="0.25">
      <c r="M90">
        <v>5.666666663</v>
      </c>
      <c r="O90">
        <f>$Z$52+(-$Z$38*$Z$49*$Z$49/(2*$Z$39)+ $Z$53-$Z$52)/$Z$49*$Z$46+$Z$38/(2*$Z$39)*$Z$46*$Z$46+SUMPRODUCT($Z$58:$Z$82,$AC$58:$AC$82,BL$58:BL$82)</f>
        <v>5.3627602772029723</v>
      </c>
      <c r="S90">
        <f>$Z$52+(-$Z$38*$Z$49*$Z$49/(2*$Z$39)+ $Z$53-$Z$52)/$Z$49*$Z$45+$Z$38/(2*$Z$39)*$Z$45*$Z$45+SUMPRODUCT($Z$58:$Z$82,$AB$58:$AB$82,BL$58:BL$82)</f>
        <v>3.7410685291869452</v>
      </c>
      <c r="W90">
        <f>$Z$52+(-$Z$38*$Z$49*$Z$49/(2*$Z$39)+ $Z$53-$Z$52)/$Z$49*$Z$44+$Z$38/(2*$Z$39)*$Z$44*$Z$44+SUMPRODUCT($Z$58:$Z$82,$AA$58:$AA$82,BL$58:BL$82)</f>
        <v>2.2590273108742513</v>
      </c>
    </row>
    <row r="91" spans="13:73" x14ac:dyDescent="0.25">
      <c r="M91">
        <v>5.8333333329999997</v>
      </c>
      <c r="O91">
        <f>$Z$52+(-$Z$38*$Z$49*$Z$49/(2*$Z$39)+ $Z$53-$Z$52)/$Z$49*$Z$46+$Z$38/(2*$Z$39)*$Z$46*$Z$46+SUMPRODUCT($Z$58:$Z$82,$AC$58:$AC$82,BM$58:BM$82)</f>
        <v>5.384812357421759</v>
      </c>
      <c r="S91">
        <f>$Z$52+(-$Z$38*$Z$49*$Z$49/(2*$Z$39)+ $Z$53-$Z$52)/$Z$49*$Z$45+$Z$38/(2*$Z$39)*$Z$45*$Z$45+SUMPRODUCT($Z$58:$Z$82,$AB$58:$AB$82,BM$58:BM$82)</f>
        <v>3.7748751476016169</v>
      </c>
      <c r="W91">
        <f>$Z$52+(-$Z$38*$Z$49*$Z$49/(2*$Z$39)+ $Z$53-$Z$52)/$Z$49*$Z$44+$Z$38/(2*$Z$39)*$Z$44*$Z$44+SUMPRODUCT($Z$58:$Z$82,$AA$58:$AA$82,BM$58:BM$82)</f>
        <v>2.2727880271983834</v>
      </c>
    </row>
    <row r="92" spans="13:73" x14ac:dyDescent="0.25">
      <c r="M92">
        <v>6.0000000029999994</v>
      </c>
      <c r="O92">
        <f>$Z$52+(-$Z$38*$Z$49*$Z$49/(2*$Z$39)+ $Z$53-$Z$52)/$Z$49*$Z$46+$Z$38/(2*$Z$39)*$Z$46*$Z$46+SUMPRODUCT($Z$58:$Z$82,$AC$58:$AC$82,BN$58:BN$82)</f>
        <v>5.4058044964154064</v>
      </c>
      <c r="S92">
        <f>$Z$52+(-$Z$38*$Z$49*$Z$49/(2*$Z$39)+ $Z$53-$Z$52)/$Z$49*$Z$45+$Z$38/(2*$Z$39)*$Z$45*$Z$45+SUMPRODUCT($Z$58:$Z$82,$AB$58:$AB$82,BN$58:BN$82)</f>
        <v>3.8071361517455382</v>
      </c>
      <c r="W92">
        <f>$Z$52+(-$Z$38*$Z$49*$Z$49/(2*$Z$39)+ $Z$53-$Z$52)/$Z$49*$Z$44+$Z$38/(2*$Z$39)*$Z$44*$Z$44+SUMPRODUCT($Z$58:$Z$82,$AA$58:$AA$82,BN$58:BN$82)</f>
        <v>2.2859608921654297</v>
      </c>
    </row>
    <row r="93" spans="13:73" x14ac:dyDescent="0.25">
      <c r="M93">
        <v>6.166666663</v>
      </c>
      <c r="O93">
        <f>$Z$52+(-$Z$38*$Z$49*$Z$49/(2*$Z$39)+ $Z$53-$Z$52)/$Z$49*$Z$46+$Z$38/(2*$Z$39)*$Z$46*$Z$46+SUMPRODUCT($Z$58:$Z$82,$AC$58:$AC$82,BO$58:BO$82)</f>
        <v>5.4257941229095774</v>
      </c>
      <c r="S93">
        <f>$Z$52+(-$Z$38*$Z$49*$Z$49/(2*$Z$39)+ $Z$53-$Z$52)/$Z$49*$Z$45+$Z$38/(2*$Z$39)*$Z$45*$Z$45+SUMPRODUCT($Z$58:$Z$82,$AB$58:$AB$82,BO$58:BO$82)</f>
        <v>3.8379224029752717</v>
      </c>
      <c r="W93">
        <f>$Z$52+(-$Z$38*$Z$49*$Z$49/(2*$Z$39)+ $Z$53-$Z$52)/$Z$49*$Z$44+$Z$38/(2*$Z$39)*$Z$44*$Z$44+SUMPRODUCT($Z$58:$Z$82,$AA$58:$AA$82,BO$58:BO$82)</f>
        <v>2.298565842568109</v>
      </c>
    </row>
    <row r="94" spans="13:73" x14ac:dyDescent="0.25">
      <c r="M94">
        <v>6.3333333329999997</v>
      </c>
      <c r="O94">
        <f>$Z$52+(-$Z$38*$Z$49*$Z$49/(2*$Z$39)+ $Z$53-$Z$52)/$Z$49*$Z$46+$Z$38/(2*$Z$39)*$Z$46*$Z$46+SUMPRODUCT($Z$58:$Z$82,$AC$58:$AC$82,BP$58:BP$82)</f>
        <v>5.4448345036439108</v>
      </c>
      <c r="S94">
        <f>$Z$52+(-$Z$38*$Z$49*$Z$49/(2*$Z$39)+ $Z$53-$Z$52)/$Z$49*$Z$45+$Z$38/(2*$Z$39)*$Z$45*$Z$45+SUMPRODUCT($Z$58:$Z$82,$AB$58:$AB$82,BP$58:BP$82)</f>
        <v>3.8673014892701318</v>
      </c>
      <c r="W94">
        <f>$Z$52+(-$Z$38*$Z$49*$Z$49/(2*$Z$39)+ $Z$53-$Z$52)/$Z$49*$Z$44+$Z$38/(2*$Z$39)*$Z$44*$Z$44+SUMPRODUCT($Z$58:$Z$82,$AA$58:$AA$82,BP$58:BP$82)</f>
        <v>2.3106230808398749</v>
      </c>
    </row>
    <row r="95" spans="13:73" x14ac:dyDescent="0.25">
      <c r="M95">
        <v>6.5000000029999994</v>
      </c>
      <c r="O95">
        <f>$Z$52+(-$Z$38*$Z$49*$Z$49/(2*$Z$39)+ $Z$53-$Z$52)/$Z$49*$Z$46+$Z$38/(2*$Z$39)*$Z$46*$Z$46+SUMPRODUCT($Z$58:$Z$82,$AC$58:$AC$82,BQ$58:BQ$82)</f>
        <v>5.4629751908769695</v>
      </c>
      <c r="S95">
        <f>$Z$52+(-$Z$38*$Z$49*$Z$49/(2*$Z$39)+ $Z$53-$Z$52)/$Z$49*$Z$45+$Z$38/(2*$Z$39)*$Z$45*$Z$45+SUMPRODUCT($Z$58:$Z$82,$AB$58:$AB$82,BQ$58:BQ$82)</f>
        <v>3.8953378696136256</v>
      </c>
      <c r="W95">
        <f>$Z$52+(-$Z$38*$Z$49*$Z$49/(2*$Z$39)+ $Z$53-$Z$52)/$Z$49*$Z$44+$Z$38/(2*$Z$39)*$Z$44*$Z$44+SUMPRODUCT($Z$58:$Z$82,$AA$58:$AA$82,BQ$58:BQ$82)</f>
        <v>2.3221528597851631</v>
      </c>
      <c r="AD95">
        <v>0</v>
      </c>
      <c r="AE95">
        <v>0.16666666599999935</v>
      </c>
      <c r="AF95">
        <v>0.33333333299999968</v>
      </c>
      <c r="AG95">
        <v>0.5</v>
      </c>
      <c r="AH95">
        <v>0.66666666599999935</v>
      </c>
      <c r="AI95">
        <v>0.83333333299999968</v>
      </c>
      <c r="AJ95">
        <v>0.99999999999999911</v>
      </c>
      <c r="AK95">
        <v>1.1666666660000002</v>
      </c>
      <c r="AL95">
        <v>1.3333333329999997</v>
      </c>
      <c r="AM95">
        <v>1.4999999999999991</v>
      </c>
      <c r="AN95">
        <v>1.6666666660000002</v>
      </c>
      <c r="AO95">
        <v>1.8333333329999997</v>
      </c>
      <c r="AP95">
        <v>1.9999999999999991</v>
      </c>
      <c r="AQ95">
        <v>2.1666666660000002</v>
      </c>
      <c r="AR95">
        <v>2.3333333329999997</v>
      </c>
      <c r="AS95">
        <v>2.4999999999999991</v>
      </c>
      <c r="AT95">
        <v>2.6666666660000002</v>
      </c>
      <c r="AU95">
        <v>2.8333333329999997</v>
      </c>
      <c r="AV95">
        <v>3.0000000029999994</v>
      </c>
      <c r="AW95">
        <v>3.166666663</v>
      </c>
      <c r="AX95">
        <v>3.3333333329999997</v>
      </c>
      <c r="AY95">
        <v>3.5000000029999994</v>
      </c>
      <c r="AZ95">
        <v>3.666666663</v>
      </c>
      <c r="BA95">
        <v>3.8333333329999997</v>
      </c>
      <c r="BB95">
        <v>4.0000000029999994</v>
      </c>
      <c r="BC95">
        <v>4.166666663</v>
      </c>
      <c r="BD95">
        <v>4.3333333329999997</v>
      </c>
      <c r="BE95">
        <v>4.5000000029999994</v>
      </c>
      <c r="BF95">
        <v>4.666666663</v>
      </c>
      <c r="BG95">
        <v>4.8333333329999997</v>
      </c>
      <c r="BH95">
        <v>5.0000000029999994</v>
      </c>
      <c r="BI95">
        <v>5.166666663</v>
      </c>
      <c r="BJ95">
        <v>5.3333333329999997</v>
      </c>
      <c r="BK95">
        <v>5.5000000029999994</v>
      </c>
      <c r="BL95">
        <v>5.666666663</v>
      </c>
      <c r="BM95">
        <v>5.8333333329999997</v>
      </c>
      <c r="BN95">
        <v>6.0000000029999994</v>
      </c>
      <c r="BO95">
        <v>6.166666663</v>
      </c>
      <c r="BP95">
        <v>6.3333333329999997</v>
      </c>
      <c r="BQ95">
        <v>6.5000000029999994</v>
      </c>
      <c r="BR95">
        <v>6.666666663</v>
      </c>
      <c r="BS95">
        <v>6.8333333329999997</v>
      </c>
      <c r="BT95">
        <v>7.0000000029999994</v>
      </c>
    </row>
    <row r="96" spans="13:73" x14ac:dyDescent="0.25">
      <c r="M96">
        <v>6.666666663</v>
      </c>
      <c r="O96">
        <f>$Z$52+(-$Z$38*$Z$49*$Z$49/(2*$Z$39)+ $Z$53-$Z$52)/$Z$49*$Z$46+$Z$38/(2*$Z$39)*$Z$46*$Z$46+SUMPRODUCT($Z$58:$Z$82,$AC$58:$AC$82,BR$58:BR$82)</f>
        <v>5.4802624145924135</v>
      </c>
      <c r="S96">
        <f>$Z$52+(-$Z$38*$Z$49*$Z$49/(2*$Z$39)+ $Z$53-$Z$52)/$Z$49*$Z$45+$Z$38/(2*$Z$39)*$Z$45*$Z$45+SUMPRODUCT($Z$58:$Z$82,$AB$58:$AB$82,BR$58:BR$82)</f>
        <v>3.9220930278150639</v>
      </c>
      <c r="W96">
        <f>$Z$52+(-$Z$38*$Z$49*$Z$49/(2*$Z$39)+ $Z$53-$Z$52)/$Z$49*$Z$44+$Z$38/(2*$Z$39)*$Z$44*$Z$44+SUMPRODUCT($Z$58:$Z$82,$AA$58:$AA$82,BR$58:BR$82)</f>
        <v>2.3331753172549901</v>
      </c>
    </row>
    <row r="97" spans="13:72" x14ac:dyDescent="0.25">
      <c r="M97">
        <v>6.8333333329999997</v>
      </c>
      <c r="O97">
        <f>$Z$52+(-$Z$38*$Z$49*$Z$49/(2*$Z$39)+ $Z$53-$Z$52)/$Z$49*$Z$46+$Z$38/(2*$Z$39)*$Z$46*$Z$46+SUMPRODUCT($Z$58:$Z$82,$AC$58:$AC$82,BS$58:BS$82)</f>
        <v>5.4967394183607627</v>
      </c>
      <c r="S97">
        <f>$Z$52+(-$Z$38*$Z$49*$Z$49/(2*$Z$39)+ $Z$53-$Z$52)/$Z$49*$Z$45+$Z$38/(2*$Z$39)*$Z$45*$Z$45+SUMPRODUCT($Z$58:$Z$82,$AB$58:$AB$82,BS$58:BS$82)</f>
        <v>3.9476256175755395</v>
      </c>
      <c r="W97">
        <f>$Z$52+(-$Z$38*$Z$49*$Z$49/(2*$Z$39)+ $Z$53-$Z$52)/$Z$49*$Z$44+$Z$38/(2*$Z$39)*$Z$44*$Z$44+SUMPRODUCT($Z$58:$Z$82,$AA$58:$AA$82,BS$58:BS$82)</f>
        <v>2.3437103457717834</v>
      </c>
      <c r="AD97">
        <f>AD95-AD56</f>
        <v>0</v>
      </c>
      <c r="AE97">
        <f t="shared" ref="AE97:BT97" si="20">AE95-AE56</f>
        <v>0</v>
      </c>
      <c r="AF97">
        <f t="shared" si="20"/>
        <v>0</v>
      </c>
      <c r="AG97">
        <f t="shared" si="20"/>
        <v>0</v>
      </c>
      <c r="AH97">
        <f t="shared" si="20"/>
        <v>0</v>
      </c>
      <c r="AI97">
        <f t="shared" si="20"/>
        <v>0</v>
      </c>
      <c r="AJ97">
        <f t="shared" si="20"/>
        <v>0</v>
      </c>
      <c r="AK97">
        <f t="shared" si="20"/>
        <v>0</v>
      </c>
      <c r="AL97">
        <f t="shared" si="20"/>
        <v>0</v>
      </c>
      <c r="AM97">
        <f t="shared" si="20"/>
        <v>0</v>
      </c>
      <c r="AN97">
        <f t="shared" si="20"/>
        <v>0</v>
      </c>
      <c r="AO97">
        <f t="shared" si="20"/>
        <v>0</v>
      </c>
      <c r="AP97">
        <f t="shared" si="20"/>
        <v>0</v>
      </c>
      <c r="AQ97">
        <f t="shared" si="20"/>
        <v>0</v>
      </c>
      <c r="AR97">
        <f t="shared" si="20"/>
        <v>0</v>
      </c>
      <c r="AS97">
        <f t="shared" si="20"/>
        <v>0</v>
      </c>
      <c r="AT97">
        <f t="shared" si="20"/>
        <v>0</v>
      </c>
      <c r="AU97">
        <f t="shared" si="20"/>
        <v>0</v>
      </c>
      <c r="AV97">
        <f t="shared" si="20"/>
        <v>0</v>
      </c>
      <c r="AW97">
        <f t="shared" si="20"/>
        <v>0</v>
      </c>
      <c r="AX97">
        <f t="shared" si="20"/>
        <v>0</v>
      </c>
      <c r="AY97">
        <f t="shared" si="20"/>
        <v>0</v>
      </c>
      <c r="AZ97">
        <f t="shared" si="20"/>
        <v>0</v>
      </c>
      <c r="BA97">
        <f t="shared" si="20"/>
        <v>0</v>
      </c>
      <c r="BB97">
        <f t="shared" si="20"/>
        <v>0</v>
      </c>
      <c r="BC97">
        <f t="shared" si="20"/>
        <v>0</v>
      </c>
      <c r="BD97">
        <f t="shared" si="20"/>
        <v>0</v>
      </c>
      <c r="BE97">
        <f t="shared" si="20"/>
        <v>0</v>
      </c>
      <c r="BF97">
        <f t="shared" si="20"/>
        <v>0</v>
      </c>
      <c r="BG97">
        <f t="shared" si="20"/>
        <v>0</v>
      </c>
      <c r="BH97">
        <f t="shared" si="20"/>
        <v>0</v>
      </c>
      <c r="BI97">
        <f t="shared" si="20"/>
        <v>0</v>
      </c>
      <c r="BJ97">
        <f t="shared" si="20"/>
        <v>0</v>
      </c>
      <c r="BK97">
        <f t="shared" si="20"/>
        <v>0</v>
      </c>
      <c r="BL97">
        <f t="shared" si="20"/>
        <v>0</v>
      </c>
      <c r="BM97">
        <f t="shared" si="20"/>
        <v>0</v>
      </c>
      <c r="BN97">
        <f t="shared" si="20"/>
        <v>0</v>
      </c>
      <c r="BO97">
        <f t="shared" si="20"/>
        <v>0</v>
      </c>
      <c r="BP97">
        <f t="shared" si="20"/>
        <v>0</v>
      </c>
      <c r="BQ97">
        <f t="shared" si="20"/>
        <v>0</v>
      </c>
      <c r="BR97">
        <f t="shared" si="20"/>
        <v>0</v>
      </c>
      <c r="BS97">
        <f t="shared" si="20"/>
        <v>0</v>
      </c>
      <c r="BT97">
        <f t="shared" si="20"/>
        <v>0</v>
      </c>
    </row>
    <row r="98" spans="13:72" x14ac:dyDescent="0.25">
      <c r="M98">
        <v>7.0000000029999994</v>
      </c>
      <c r="O98">
        <f>$Z$52+(-$Z$38*$Z$49*$Z$49/(2*$Z$39)+ $Z$53-$Z$52)/$Z$49*$Z$46+$Z$38/(2*$Z$39)*$Z$46*$Z$46+SUMPRODUCT($Z$58:$Z$82,$AC$58:$AC$82,BT$58:BT$82)</f>
        <v>5.5124467397934627</v>
      </c>
      <c r="S98">
        <f>$Z$52+(-$Z$38*$Z$49*$Z$49/(2*$Z$39)+ $Z$53-$Z$52)/$Z$49*$Z$45+$Z$38/(2*$Z$39)*$Z$45*$Z$45+SUMPRODUCT($Z$58:$Z$82,$AB$58:$AB$82,BT$58:BT$82)</f>
        <v>3.9719915864766531</v>
      </c>
      <c r="W98">
        <f>$Z$52+(-$Z$38*$Z$49*$Z$49/(2*$Z$39)+ $Z$53-$Z$52)/$Z$49*$Z$44+$Z$38/(2*$Z$39)*$Z$44*$Z$44+SUMPRODUCT($Z$58:$Z$82,$AA$58:$AA$82,BT$58:BT$82)</f>
        <v>2.3537774856077736</v>
      </c>
    </row>
    <row r="99" spans="13:72" x14ac:dyDescent="0.25">
      <c r="M99">
        <v>7.166666663</v>
      </c>
      <c r="O99">
        <f>$Z$52+(-$Z$38*$Z$49*$Z$49/(2*$Z$39)+ $Z$53-$Z$52)/$Z$49*$Z$46+$Z$38/(2*$Z$39)*$Z$46*$Z$46+SUMPRODUCT($Z$58:$Z$82,$AC$58:$AC$82,BU$58:BU$82)</f>
        <v>5.527422461706597</v>
      </c>
      <c r="S99">
        <f>$Z$52+(-$Z$38*$Z$49*$Z$49/(2*$Z$39)+ $Z$53-$Z$52)/$Z$49*$Z$45+$Z$38/(2*$Z$39)*$Z$45*$Z$45+SUMPRODUCT($Z$58:$Z$82,$AB$58:$AB$82,BU$58:BU$82)</f>
        <v>3.9952443080682438</v>
      </c>
      <c r="W99">
        <f>$Z$52+(-$Z$38*$Z$49*$Z$49/(2*$Z$39)+ $Z$53-$Z$52)/$Z$49*$Z$44+$Z$38/(2*$Z$39)*$Z$44*$Z$44+SUMPRODUCT($Z$58:$Z$82,$AA$58:$AA$82,BU$58:BU$82)</f>
        <v>2.3633958479806862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Spinner 2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Spinner 3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28</xdr:col>
                    <xdr:colOff>876300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Spinner 4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Spinner 5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04"/>
  <sheetViews>
    <sheetView topLeftCell="U4" zoomScale="60" zoomScaleNormal="60" zoomScalePageLayoutView="60" workbookViewId="0">
      <selection activeCell="AG15" sqref="AG15"/>
    </sheetView>
  </sheetViews>
  <sheetFormatPr defaultColWidth="8.7109375" defaultRowHeight="15" x14ac:dyDescent="0.25"/>
  <cols>
    <col min="1" max="1" width="8.140625" customWidth="1"/>
    <col min="3" max="3" width="8.140625" customWidth="1"/>
    <col min="4" max="4" width="0.28515625" customWidth="1"/>
    <col min="5" max="5" width="8.42578125" customWidth="1"/>
    <col min="6" max="6" width="8" customWidth="1"/>
    <col min="8" max="8" width="0.7109375" customWidth="1"/>
    <col min="9" max="9" width="8" customWidth="1"/>
    <col min="11" max="11" width="8" customWidth="1"/>
    <col min="13" max="13" width="7.42578125" customWidth="1"/>
    <col min="14" max="14" width="8.7109375" customWidth="1"/>
    <col min="15" max="15" width="13.42578125" bestFit="1" customWidth="1"/>
    <col min="16" max="16" width="0.42578125" customWidth="1"/>
    <col min="17" max="17" width="13.42578125" bestFit="1" customWidth="1"/>
    <col min="18" max="18" width="8.28515625" customWidth="1"/>
    <col min="19" max="19" width="12.28515625" customWidth="1"/>
    <col min="20" max="20" width="0.140625" hidden="1" customWidth="1"/>
    <col min="21" max="21" width="7.28515625" bestFit="1" customWidth="1"/>
    <col min="22" max="22" width="8.42578125" customWidth="1"/>
    <col min="23" max="23" width="13.42578125" customWidth="1"/>
    <col min="27" max="27" width="17.7109375" bestFit="1" customWidth="1"/>
    <col min="28" max="28" width="19.140625" bestFit="1" customWidth="1"/>
    <col min="29" max="29" width="13.140625" bestFit="1" customWidth="1"/>
    <col min="30" max="30" width="12.42578125" bestFit="1" customWidth="1"/>
    <col min="31" max="31" width="17.7109375" bestFit="1" customWidth="1"/>
    <col min="32" max="49" width="17.7109375" customWidth="1"/>
    <col min="50" max="72" width="17.7109375" bestFit="1" customWidth="1"/>
    <col min="73" max="73" width="18.28515625" customWidth="1"/>
  </cols>
  <sheetData>
    <row r="1" spans="1:35" x14ac:dyDescent="0.2">
      <c r="A1" t="s">
        <v>0</v>
      </c>
      <c r="E1" t="s">
        <v>4</v>
      </c>
      <c r="I1" t="s">
        <v>5</v>
      </c>
      <c r="M1" t="s">
        <v>42</v>
      </c>
      <c r="Q1" t="s">
        <v>43</v>
      </c>
      <c r="U1" t="s">
        <v>44</v>
      </c>
    </row>
    <row r="2" spans="1:35" x14ac:dyDescent="0.2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  <c r="U2" t="s">
        <v>1</v>
      </c>
      <c r="V2" t="s">
        <v>2</v>
      </c>
      <c r="W2" t="s">
        <v>3</v>
      </c>
    </row>
    <row r="3" spans="1:35" x14ac:dyDescent="0.2">
      <c r="A3">
        <v>7.1666666670000003</v>
      </c>
      <c r="B3">
        <v>15.65741991</v>
      </c>
      <c r="C3">
        <v>1.61985051</v>
      </c>
      <c r="E3">
        <v>7.1666666670000003</v>
      </c>
      <c r="F3">
        <v>9.0597854939999998</v>
      </c>
      <c r="G3">
        <v>1.5263617629999999</v>
      </c>
      <c r="I3">
        <v>7.1666666670000003</v>
      </c>
      <c r="J3">
        <v>-5.6652867789999999E-2</v>
      </c>
      <c r="K3">
        <v>1.3021548089999999</v>
      </c>
      <c r="M3">
        <f>A3-$A$3</f>
        <v>0</v>
      </c>
      <c r="N3">
        <f>B3</f>
        <v>15.65741991</v>
      </c>
      <c r="O3">
        <f>C3</f>
        <v>1.61985051</v>
      </c>
      <c r="Q3">
        <f>E3-$E$3</f>
        <v>0</v>
      </c>
      <c r="R3">
        <f>F3</f>
        <v>9.0597854939999998</v>
      </c>
      <c r="S3">
        <f>G3</f>
        <v>1.5263617629999999</v>
      </c>
      <c r="U3">
        <f>I3-$I$3</f>
        <v>0</v>
      </c>
      <c r="V3">
        <f>J3</f>
        <v>-5.6652867789999999E-2</v>
      </c>
      <c r="W3">
        <f>K3</f>
        <v>1.3021548089999999</v>
      </c>
      <c r="AF3" t="s">
        <v>29</v>
      </c>
      <c r="AG3" s="2" t="e">
        <f>SUMXMY2(O3:O46,O56:O99)+SUMXMY2(S3:S46,S56:S99)+SUMXMY2(W3:W46,W56:W99)</f>
        <v>#DIV/0!</v>
      </c>
      <c r="AH3" t="e">
        <f>SQRT(AG3/(3*44))</f>
        <v>#DIV/0!</v>
      </c>
      <c r="AI3" t="s">
        <v>49</v>
      </c>
    </row>
    <row r="4" spans="1:35" x14ac:dyDescent="0.2">
      <c r="A4">
        <v>7.3333333329999997</v>
      </c>
      <c r="B4">
        <v>15.590642239999999</v>
      </c>
      <c r="C4">
        <v>1.806828004</v>
      </c>
      <c r="E4">
        <v>7.3333333329999997</v>
      </c>
      <c r="F4">
        <v>9.0731410290000003</v>
      </c>
      <c r="G4">
        <v>1.5263617629999999</v>
      </c>
      <c r="I4">
        <v>7.3333333329999997</v>
      </c>
      <c r="J4">
        <v>-4.4749279529999998E-2</v>
      </c>
      <c r="K4">
        <v>1.29025122</v>
      </c>
      <c r="M4">
        <f t="shared" ref="M4:M46" si="0">A4-$A$3</f>
        <v>0.16666666599999935</v>
      </c>
      <c r="N4">
        <f t="shared" ref="N4:O46" si="1">B4</f>
        <v>15.590642239999999</v>
      </c>
      <c r="O4">
        <f t="shared" si="1"/>
        <v>1.806828004</v>
      </c>
      <c r="Q4">
        <f t="shared" ref="Q4:Q46" si="2">E4-$E$3</f>
        <v>0.16666666599999935</v>
      </c>
      <c r="R4">
        <f t="shared" ref="R4:S46" si="3">F4</f>
        <v>9.0731410290000003</v>
      </c>
      <c r="S4">
        <f t="shared" si="3"/>
        <v>1.5263617629999999</v>
      </c>
      <c r="U4">
        <f t="shared" ref="U4:U46" si="4">I4-$I$3</f>
        <v>0.16666666599999935</v>
      </c>
      <c r="V4">
        <f t="shared" ref="V4:W46" si="5">J4</f>
        <v>-4.4749279529999998E-2</v>
      </c>
      <c r="W4">
        <f t="shared" si="5"/>
        <v>1.29025122</v>
      </c>
    </row>
    <row r="5" spans="1:35" x14ac:dyDescent="0.2">
      <c r="A5">
        <v>7.5</v>
      </c>
      <c r="B5">
        <v>15.63070884</v>
      </c>
      <c r="C5">
        <v>2.1807829910000001</v>
      </c>
      <c r="E5">
        <v>7.5</v>
      </c>
      <c r="F5">
        <v>9.0731410290000003</v>
      </c>
      <c r="G5">
        <v>1.6332060450000001</v>
      </c>
      <c r="I5">
        <v>7.5</v>
      </c>
      <c r="J5">
        <v>-3.2845691269999998E-2</v>
      </c>
      <c r="K5">
        <v>1.29025122</v>
      </c>
      <c r="M5">
        <f t="shared" si="0"/>
        <v>0.33333333299999968</v>
      </c>
      <c r="N5">
        <f t="shared" si="1"/>
        <v>15.63070884</v>
      </c>
      <c r="O5">
        <f t="shared" si="1"/>
        <v>2.1807829910000001</v>
      </c>
      <c r="Q5">
        <f t="shared" si="2"/>
        <v>0.33333333299999968</v>
      </c>
      <c r="R5">
        <f t="shared" si="3"/>
        <v>9.0731410290000003</v>
      </c>
      <c r="S5">
        <f t="shared" si="3"/>
        <v>1.6332060450000001</v>
      </c>
      <c r="U5">
        <f t="shared" si="4"/>
        <v>0.33333333299999968</v>
      </c>
      <c r="V5">
        <f t="shared" si="5"/>
        <v>-3.2845691269999998E-2</v>
      </c>
      <c r="W5">
        <f t="shared" si="5"/>
        <v>1.29025122</v>
      </c>
    </row>
    <row r="6" spans="1:35" x14ac:dyDescent="0.2">
      <c r="A6">
        <v>7.6666666670000003</v>
      </c>
      <c r="B6">
        <v>15.63070884</v>
      </c>
      <c r="C6">
        <v>2.6081601189999999</v>
      </c>
      <c r="E6">
        <v>7.6666666670000003</v>
      </c>
      <c r="F6">
        <v>9.0464299589999992</v>
      </c>
      <c r="G6">
        <v>1.6999837209999999</v>
      </c>
      <c r="I6">
        <v>7.6666666670000003</v>
      </c>
      <c r="J6">
        <v>-5.6652867789999999E-2</v>
      </c>
      <c r="K6">
        <v>1.3140583969999999</v>
      </c>
      <c r="M6">
        <f t="shared" si="0"/>
        <v>0.5</v>
      </c>
      <c r="N6">
        <f t="shared" si="1"/>
        <v>15.63070884</v>
      </c>
      <c r="O6">
        <f t="shared" si="1"/>
        <v>2.6081601189999999</v>
      </c>
      <c r="Q6">
        <f t="shared" si="2"/>
        <v>0.5</v>
      </c>
      <c r="R6">
        <f t="shared" si="3"/>
        <v>9.0464299589999992</v>
      </c>
      <c r="S6">
        <f t="shared" si="3"/>
        <v>1.6999837209999999</v>
      </c>
      <c r="U6">
        <f t="shared" si="4"/>
        <v>0.5</v>
      </c>
      <c r="V6">
        <f t="shared" si="5"/>
        <v>-5.6652867789999999E-2</v>
      </c>
      <c r="W6">
        <f t="shared" si="5"/>
        <v>1.3140583969999999</v>
      </c>
    </row>
    <row r="7" spans="1:35" x14ac:dyDescent="0.2">
      <c r="A7">
        <v>7.8333333329999997</v>
      </c>
      <c r="B7">
        <v>15.590642239999999</v>
      </c>
      <c r="C7">
        <v>2.955404036</v>
      </c>
      <c r="E7">
        <v>7.8333333329999997</v>
      </c>
      <c r="F7">
        <v>9.0864965649999991</v>
      </c>
      <c r="G7">
        <v>1.8736056800000001</v>
      </c>
      <c r="I7">
        <v>7.8333333329999997</v>
      </c>
      <c r="J7">
        <v>-9.2363632570000007E-2</v>
      </c>
      <c r="K7">
        <v>1.3616727500000001</v>
      </c>
      <c r="M7">
        <f t="shared" si="0"/>
        <v>0.66666666599999935</v>
      </c>
      <c r="N7">
        <f t="shared" si="1"/>
        <v>15.590642239999999</v>
      </c>
      <c r="O7">
        <f t="shared" si="1"/>
        <v>2.955404036</v>
      </c>
      <c r="Q7">
        <f t="shared" si="2"/>
        <v>0.66666666599999935</v>
      </c>
      <c r="R7">
        <f t="shared" si="3"/>
        <v>9.0864965649999991</v>
      </c>
      <c r="S7">
        <f t="shared" si="3"/>
        <v>1.8736056800000001</v>
      </c>
      <c r="U7">
        <f t="shared" si="4"/>
        <v>0.66666666599999935</v>
      </c>
      <c r="V7">
        <f t="shared" si="5"/>
        <v>-9.2363632570000007E-2</v>
      </c>
      <c r="W7">
        <f t="shared" si="5"/>
        <v>1.3616727500000001</v>
      </c>
    </row>
    <row r="8" spans="1:35" x14ac:dyDescent="0.2">
      <c r="A8">
        <v>8</v>
      </c>
      <c r="B8">
        <v>15.590642239999999</v>
      </c>
      <c r="C8">
        <v>3.2492258120000002</v>
      </c>
      <c r="E8">
        <v>8</v>
      </c>
      <c r="F8">
        <v>9.1132076350000002</v>
      </c>
      <c r="G8">
        <v>1.927027821</v>
      </c>
      <c r="I8">
        <v>8</v>
      </c>
      <c r="J8">
        <v>-6.8556456050000006E-2</v>
      </c>
      <c r="K8">
        <v>1.409287103</v>
      </c>
      <c r="M8">
        <f t="shared" si="0"/>
        <v>0.83333333299999968</v>
      </c>
      <c r="N8">
        <f t="shared" si="1"/>
        <v>15.590642239999999</v>
      </c>
      <c r="O8">
        <f t="shared" si="1"/>
        <v>3.2492258120000002</v>
      </c>
      <c r="Q8">
        <f t="shared" si="2"/>
        <v>0.83333333299999968</v>
      </c>
      <c r="R8">
        <f t="shared" si="3"/>
        <v>9.1132076350000002</v>
      </c>
      <c r="S8">
        <f t="shared" si="3"/>
        <v>1.927027821</v>
      </c>
      <c r="U8">
        <f t="shared" si="4"/>
        <v>0.83333333299999968</v>
      </c>
      <c r="V8">
        <f t="shared" si="5"/>
        <v>-6.8556456050000006E-2</v>
      </c>
      <c r="W8">
        <f t="shared" si="5"/>
        <v>1.409287103</v>
      </c>
    </row>
    <row r="9" spans="1:35" x14ac:dyDescent="0.2">
      <c r="A9">
        <v>8.1666666669999994</v>
      </c>
      <c r="B9">
        <v>15.590642239999999</v>
      </c>
      <c r="C9">
        <v>3.502980982</v>
      </c>
      <c r="E9">
        <v>8.1666666669999994</v>
      </c>
      <c r="F9">
        <v>9.0597854939999998</v>
      </c>
      <c r="G9">
        <v>2.0872942440000002</v>
      </c>
      <c r="I9">
        <v>8.1666666669999994</v>
      </c>
      <c r="J9">
        <v>-9.2363632570000007E-2</v>
      </c>
      <c r="K9">
        <v>1.468805044</v>
      </c>
      <c r="M9">
        <f t="shared" si="0"/>
        <v>0.99999999999999911</v>
      </c>
      <c r="N9">
        <f t="shared" si="1"/>
        <v>15.590642239999999</v>
      </c>
      <c r="O9">
        <f t="shared" si="1"/>
        <v>3.502980982</v>
      </c>
      <c r="Q9">
        <f t="shared" si="2"/>
        <v>0.99999999999999911</v>
      </c>
      <c r="R9">
        <f t="shared" si="3"/>
        <v>9.0597854939999998</v>
      </c>
      <c r="S9">
        <f t="shared" si="3"/>
        <v>2.0872942440000002</v>
      </c>
      <c r="U9">
        <f t="shared" si="4"/>
        <v>0.99999999999999911</v>
      </c>
      <c r="V9">
        <f t="shared" si="5"/>
        <v>-9.2363632570000007E-2</v>
      </c>
      <c r="W9">
        <f t="shared" si="5"/>
        <v>1.468805044</v>
      </c>
    </row>
    <row r="10" spans="1:35" x14ac:dyDescent="0.2">
      <c r="A10">
        <v>8.3333333330000006</v>
      </c>
      <c r="B10">
        <v>15.64406438</v>
      </c>
      <c r="C10">
        <v>3.730025081</v>
      </c>
      <c r="E10">
        <v>8.3333333330000006</v>
      </c>
      <c r="F10">
        <v>9.0464299589999992</v>
      </c>
      <c r="G10">
        <v>2.167427456</v>
      </c>
      <c r="I10">
        <v>8.3333333330000006</v>
      </c>
      <c r="J10">
        <v>-4.4749279529999998E-2</v>
      </c>
      <c r="K10">
        <v>1.5164193969999999</v>
      </c>
      <c r="M10">
        <f t="shared" si="0"/>
        <v>1.1666666660000002</v>
      </c>
      <c r="N10">
        <f t="shared" si="1"/>
        <v>15.64406438</v>
      </c>
      <c r="O10">
        <f t="shared" si="1"/>
        <v>3.730025081</v>
      </c>
      <c r="Q10">
        <f t="shared" si="2"/>
        <v>1.1666666660000002</v>
      </c>
      <c r="R10">
        <f t="shared" si="3"/>
        <v>9.0464299589999992</v>
      </c>
      <c r="S10">
        <f t="shared" si="3"/>
        <v>2.167427456</v>
      </c>
      <c r="U10">
        <f t="shared" si="4"/>
        <v>1.1666666660000002</v>
      </c>
      <c r="V10">
        <f t="shared" si="5"/>
        <v>-4.4749279529999998E-2</v>
      </c>
      <c r="W10">
        <f t="shared" si="5"/>
        <v>1.5164193969999999</v>
      </c>
    </row>
    <row r="11" spans="1:35" x14ac:dyDescent="0.2">
      <c r="A11">
        <v>8.5</v>
      </c>
      <c r="B11">
        <v>15.590642239999999</v>
      </c>
      <c r="C11">
        <v>3.8769359689999998</v>
      </c>
      <c r="E11">
        <v>8.5</v>
      </c>
      <c r="F11">
        <v>9.0197188879999999</v>
      </c>
      <c r="G11">
        <v>2.167427456</v>
      </c>
      <c r="I11">
        <v>8.5</v>
      </c>
      <c r="J11">
        <v>-9.0385147509999993E-3</v>
      </c>
      <c r="K11">
        <v>1.5402265740000001</v>
      </c>
      <c r="M11">
        <f t="shared" si="0"/>
        <v>1.3333333329999997</v>
      </c>
      <c r="N11">
        <f t="shared" si="1"/>
        <v>15.590642239999999</v>
      </c>
      <c r="O11">
        <f t="shared" si="1"/>
        <v>3.8769359689999998</v>
      </c>
      <c r="Q11">
        <f t="shared" si="2"/>
        <v>1.3333333329999997</v>
      </c>
      <c r="R11">
        <f t="shared" si="3"/>
        <v>9.0197188879999999</v>
      </c>
      <c r="S11">
        <f t="shared" si="3"/>
        <v>2.167427456</v>
      </c>
      <c r="U11">
        <f t="shared" si="4"/>
        <v>1.3333333329999997</v>
      </c>
      <c r="V11">
        <f t="shared" si="5"/>
        <v>-9.0385147509999993E-3</v>
      </c>
      <c r="W11">
        <f t="shared" si="5"/>
        <v>1.5402265740000001</v>
      </c>
    </row>
    <row r="12" spans="1:35" x14ac:dyDescent="0.2">
      <c r="A12">
        <v>8.6666666669999994</v>
      </c>
      <c r="B12">
        <v>15.5772867</v>
      </c>
      <c r="C12">
        <v>4.0238468569999997</v>
      </c>
      <c r="E12">
        <v>8.6666666669999994</v>
      </c>
      <c r="F12">
        <v>9.0864965649999991</v>
      </c>
      <c r="G12">
        <v>2.2742717379999999</v>
      </c>
      <c r="I12">
        <v>8.6666666669999994</v>
      </c>
      <c r="J12">
        <v>-4.4749279529999998E-2</v>
      </c>
      <c r="K12">
        <v>1.587840927</v>
      </c>
      <c r="M12">
        <f t="shared" si="0"/>
        <v>1.4999999999999991</v>
      </c>
      <c r="N12">
        <f t="shared" si="1"/>
        <v>15.5772867</v>
      </c>
      <c r="O12">
        <f t="shared" si="1"/>
        <v>4.0238468569999997</v>
      </c>
      <c r="Q12">
        <f t="shared" si="2"/>
        <v>1.4999999999999991</v>
      </c>
      <c r="R12">
        <f t="shared" si="3"/>
        <v>9.0864965649999991</v>
      </c>
      <c r="S12">
        <f t="shared" si="3"/>
        <v>2.2742717379999999</v>
      </c>
      <c r="U12">
        <f t="shared" si="4"/>
        <v>1.4999999999999991</v>
      </c>
      <c r="V12">
        <f t="shared" si="5"/>
        <v>-4.4749279529999998E-2</v>
      </c>
      <c r="W12">
        <f t="shared" si="5"/>
        <v>1.587840927</v>
      </c>
    </row>
    <row r="13" spans="1:35" x14ac:dyDescent="0.2">
      <c r="A13">
        <v>8.8333333330000006</v>
      </c>
      <c r="B13">
        <v>15.61735331</v>
      </c>
      <c r="C13">
        <v>4.1306911389999996</v>
      </c>
      <c r="E13">
        <v>8.8333333330000006</v>
      </c>
      <c r="F13">
        <v>9.0464299589999992</v>
      </c>
      <c r="G13">
        <v>2.3009828080000001</v>
      </c>
      <c r="I13">
        <v>8.8333333330000006</v>
      </c>
      <c r="J13">
        <v>-0.11617080909999999</v>
      </c>
      <c r="K13">
        <v>1.6592624570000001</v>
      </c>
      <c r="M13">
        <f t="shared" si="0"/>
        <v>1.6666666660000002</v>
      </c>
      <c r="N13">
        <f t="shared" si="1"/>
        <v>15.61735331</v>
      </c>
      <c r="O13">
        <f t="shared" si="1"/>
        <v>4.1306911389999996</v>
      </c>
      <c r="Q13">
        <f t="shared" si="2"/>
        <v>1.6666666660000002</v>
      </c>
      <c r="R13">
        <f t="shared" si="3"/>
        <v>9.0464299589999992</v>
      </c>
      <c r="S13">
        <f t="shared" si="3"/>
        <v>2.3009828080000001</v>
      </c>
      <c r="U13">
        <f t="shared" si="4"/>
        <v>1.6666666660000002</v>
      </c>
      <c r="V13">
        <f t="shared" si="5"/>
        <v>-0.11617080909999999</v>
      </c>
      <c r="W13">
        <f t="shared" si="5"/>
        <v>1.6592624570000001</v>
      </c>
    </row>
    <row r="14" spans="1:35" x14ac:dyDescent="0.2">
      <c r="A14">
        <v>9</v>
      </c>
      <c r="B14">
        <v>15.590642239999999</v>
      </c>
      <c r="C14">
        <v>4.2642464909999998</v>
      </c>
      <c r="E14">
        <v>9</v>
      </c>
      <c r="F14">
        <v>9.0597854939999998</v>
      </c>
      <c r="G14">
        <v>2.4746047670000002</v>
      </c>
      <c r="I14">
        <v>9</v>
      </c>
      <c r="J14">
        <v>-0.1042672208</v>
      </c>
      <c r="K14">
        <v>1.70687681</v>
      </c>
      <c r="M14">
        <f t="shared" si="0"/>
        <v>1.8333333329999997</v>
      </c>
      <c r="N14">
        <f t="shared" si="1"/>
        <v>15.590642239999999</v>
      </c>
      <c r="O14">
        <f t="shared" si="1"/>
        <v>4.2642464909999998</v>
      </c>
      <c r="Q14">
        <f t="shared" si="2"/>
        <v>1.8333333329999997</v>
      </c>
      <c r="R14">
        <f t="shared" si="3"/>
        <v>9.0597854939999998</v>
      </c>
      <c r="S14">
        <f t="shared" si="3"/>
        <v>2.4746047670000002</v>
      </c>
      <c r="U14">
        <f t="shared" si="4"/>
        <v>1.8333333329999997</v>
      </c>
      <c r="V14">
        <f t="shared" si="5"/>
        <v>-0.1042672208</v>
      </c>
      <c r="W14">
        <f t="shared" si="5"/>
        <v>1.70687681</v>
      </c>
    </row>
    <row r="15" spans="1:35" x14ac:dyDescent="0.2">
      <c r="A15">
        <v>9.1666666669999994</v>
      </c>
      <c r="B15">
        <v>15.550575630000001</v>
      </c>
      <c r="C15">
        <v>4.3310241679999999</v>
      </c>
      <c r="E15">
        <v>9.1666666669999994</v>
      </c>
      <c r="F15">
        <v>9.0330744240000005</v>
      </c>
      <c r="G15">
        <v>2.568093513</v>
      </c>
      <c r="I15">
        <v>9.1666666669999994</v>
      </c>
      <c r="J15">
        <v>-6.8556456050000006E-2</v>
      </c>
      <c r="K15">
        <v>1.778298339</v>
      </c>
      <c r="M15">
        <f t="shared" si="0"/>
        <v>1.9999999999999991</v>
      </c>
      <c r="N15">
        <f t="shared" si="1"/>
        <v>15.550575630000001</v>
      </c>
      <c r="O15">
        <f t="shared" si="1"/>
        <v>4.3310241679999999</v>
      </c>
      <c r="Q15">
        <f t="shared" si="2"/>
        <v>1.9999999999999991</v>
      </c>
      <c r="R15">
        <f t="shared" si="3"/>
        <v>9.0330744240000005</v>
      </c>
      <c r="S15">
        <f t="shared" si="3"/>
        <v>2.568093513</v>
      </c>
      <c r="U15">
        <f t="shared" si="4"/>
        <v>1.9999999999999991</v>
      </c>
      <c r="V15">
        <f t="shared" si="5"/>
        <v>-6.8556456050000006E-2</v>
      </c>
      <c r="W15">
        <f t="shared" si="5"/>
        <v>1.778298339</v>
      </c>
    </row>
    <row r="16" spans="1:35" x14ac:dyDescent="0.2">
      <c r="A16">
        <v>9.3333333330000006</v>
      </c>
      <c r="B16">
        <v>15.5772867</v>
      </c>
      <c r="C16">
        <v>4.4111573789999996</v>
      </c>
      <c r="E16">
        <v>9.3333333330000006</v>
      </c>
      <c r="F16">
        <v>9.0731410290000003</v>
      </c>
      <c r="G16">
        <v>2.6348711900000001</v>
      </c>
      <c r="I16">
        <v>9.3333333330000006</v>
      </c>
      <c r="J16">
        <v>-9.2363632570000007E-2</v>
      </c>
      <c r="K16">
        <v>1.790201927</v>
      </c>
      <c r="M16">
        <f t="shared" si="0"/>
        <v>2.1666666660000002</v>
      </c>
      <c r="N16">
        <f t="shared" si="1"/>
        <v>15.5772867</v>
      </c>
      <c r="O16">
        <f t="shared" si="1"/>
        <v>4.4111573789999996</v>
      </c>
      <c r="Q16">
        <f t="shared" si="2"/>
        <v>2.1666666660000002</v>
      </c>
      <c r="R16">
        <f t="shared" si="3"/>
        <v>9.0731410290000003</v>
      </c>
      <c r="S16">
        <f t="shared" si="3"/>
        <v>2.6348711900000001</v>
      </c>
      <c r="U16">
        <f t="shared" si="4"/>
        <v>2.1666666660000002</v>
      </c>
      <c r="V16">
        <f t="shared" si="5"/>
        <v>-9.2363632570000007E-2</v>
      </c>
      <c r="W16">
        <f t="shared" si="5"/>
        <v>1.790201927</v>
      </c>
    </row>
    <row r="17" spans="1:23" x14ac:dyDescent="0.2">
      <c r="A17">
        <v>9.5</v>
      </c>
      <c r="B17">
        <v>15.590642239999999</v>
      </c>
      <c r="C17">
        <v>4.4912905910000003</v>
      </c>
      <c r="E17">
        <v>9.5</v>
      </c>
      <c r="F17">
        <v>9.0739759069999995</v>
      </c>
      <c r="G17">
        <v>2.7724897500000001</v>
      </c>
      <c r="I17">
        <v>9.5</v>
      </c>
      <c r="J17">
        <v>-0.11617080909999999</v>
      </c>
      <c r="K17">
        <v>1.83781628</v>
      </c>
      <c r="M17">
        <f t="shared" si="0"/>
        <v>2.3333333329999997</v>
      </c>
      <c r="N17">
        <f t="shared" si="1"/>
        <v>15.590642239999999</v>
      </c>
      <c r="O17">
        <f t="shared" si="1"/>
        <v>4.4912905910000003</v>
      </c>
      <c r="Q17">
        <f t="shared" si="2"/>
        <v>2.3333333329999997</v>
      </c>
      <c r="R17">
        <f t="shared" si="3"/>
        <v>9.0739759069999995</v>
      </c>
      <c r="S17">
        <f t="shared" si="3"/>
        <v>2.7724897500000001</v>
      </c>
      <c r="U17">
        <f t="shared" si="4"/>
        <v>2.3333333329999997</v>
      </c>
      <c r="V17">
        <f t="shared" si="5"/>
        <v>-0.11617080909999999</v>
      </c>
      <c r="W17">
        <f t="shared" si="5"/>
        <v>1.83781628</v>
      </c>
    </row>
    <row r="18" spans="1:23" x14ac:dyDescent="0.2">
      <c r="A18">
        <v>9.6666666669999994</v>
      </c>
      <c r="B18">
        <v>15.590642239999999</v>
      </c>
      <c r="C18">
        <v>4.5180016609999996</v>
      </c>
      <c r="E18">
        <v>9.6666666669999994</v>
      </c>
      <c r="F18">
        <v>9.0889669889999993</v>
      </c>
      <c r="G18">
        <v>2.8099674540000001</v>
      </c>
      <c r="I18">
        <v>9.6666666669999994</v>
      </c>
      <c r="J18">
        <v>-8.0460044310000006E-2</v>
      </c>
      <c r="K18">
        <v>1.897334222</v>
      </c>
      <c r="M18">
        <f t="shared" si="0"/>
        <v>2.4999999999999991</v>
      </c>
      <c r="N18">
        <f t="shared" si="1"/>
        <v>15.590642239999999</v>
      </c>
      <c r="O18">
        <f t="shared" si="1"/>
        <v>4.5180016609999996</v>
      </c>
      <c r="Q18">
        <f t="shared" si="2"/>
        <v>2.4999999999999991</v>
      </c>
      <c r="R18">
        <f t="shared" si="3"/>
        <v>9.0889669889999993</v>
      </c>
      <c r="S18">
        <f t="shared" si="3"/>
        <v>2.8099674540000001</v>
      </c>
      <c r="U18">
        <f t="shared" si="4"/>
        <v>2.4999999999999991</v>
      </c>
      <c r="V18">
        <f t="shared" si="5"/>
        <v>-8.0460044310000006E-2</v>
      </c>
      <c r="W18">
        <f t="shared" si="5"/>
        <v>1.897334222</v>
      </c>
    </row>
    <row r="19" spans="1:23" x14ac:dyDescent="0.2">
      <c r="A19">
        <v>9.8333333330000006</v>
      </c>
      <c r="B19">
        <v>15.550575630000001</v>
      </c>
      <c r="C19">
        <v>4.6382014790000001</v>
      </c>
      <c r="E19">
        <v>9.8333333330000006</v>
      </c>
      <c r="F19">
        <v>9.0514892850000006</v>
      </c>
      <c r="G19">
        <v>2.787480832</v>
      </c>
      <c r="I19">
        <v>9.8333333330000006</v>
      </c>
      <c r="J19">
        <v>-0.11617080909999999</v>
      </c>
      <c r="K19">
        <v>1.90923781</v>
      </c>
      <c r="M19">
        <f t="shared" si="0"/>
        <v>2.6666666660000002</v>
      </c>
      <c r="N19">
        <f t="shared" si="1"/>
        <v>15.550575630000001</v>
      </c>
      <c r="O19">
        <f t="shared" si="1"/>
        <v>4.6382014790000001</v>
      </c>
      <c r="Q19">
        <f t="shared" si="2"/>
        <v>2.6666666660000002</v>
      </c>
      <c r="R19">
        <f t="shared" si="3"/>
        <v>9.0514892850000006</v>
      </c>
      <c r="S19">
        <f t="shared" si="3"/>
        <v>2.787480832</v>
      </c>
      <c r="U19">
        <f t="shared" si="4"/>
        <v>2.6666666660000002</v>
      </c>
      <c r="V19">
        <f t="shared" si="5"/>
        <v>-0.11617080909999999</v>
      </c>
      <c r="W19">
        <f t="shared" si="5"/>
        <v>1.90923781</v>
      </c>
    </row>
    <row r="20" spans="1:23" x14ac:dyDescent="0.2">
      <c r="A20">
        <v>10</v>
      </c>
      <c r="B20">
        <v>15.5772867</v>
      </c>
      <c r="C20">
        <v>4.6114904079999999</v>
      </c>
      <c r="E20">
        <v>10</v>
      </c>
      <c r="F20">
        <v>9.0664803670000005</v>
      </c>
      <c r="G20">
        <v>2.8024719130000002</v>
      </c>
      <c r="I20">
        <v>10</v>
      </c>
      <c r="J20">
        <v>-3.2845691269999998E-2</v>
      </c>
      <c r="K20">
        <v>1.956852163</v>
      </c>
      <c r="M20">
        <f t="shared" si="0"/>
        <v>2.8333333329999997</v>
      </c>
      <c r="N20">
        <f t="shared" si="1"/>
        <v>15.5772867</v>
      </c>
      <c r="O20">
        <f t="shared" si="1"/>
        <v>4.6114904079999999</v>
      </c>
      <c r="Q20">
        <f t="shared" si="2"/>
        <v>2.8333333329999997</v>
      </c>
      <c r="R20">
        <f t="shared" si="3"/>
        <v>9.0664803670000005</v>
      </c>
      <c r="S20">
        <f t="shared" si="3"/>
        <v>2.8024719130000002</v>
      </c>
      <c r="U20">
        <f t="shared" si="4"/>
        <v>2.8333333329999997</v>
      </c>
      <c r="V20">
        <f t="shared" si="5"/>
        <v>-3.2845691269999998E-2</v>
      </c>
      <c r="W20">
        <f t="shared" si="5"/>
        <v>1.956852163</v>
      </c>
    </row>
    <row r="21" spans="1:23" x14ac:dyDescent="0.2">
      <c r="A21">
        <v>10.16666667</v>
      </c>
      <c r="B21">
        <v>15.5772867</v>
      </c>
      <c r="C21">
        <v>4.7183346899999998</v>
      </c>
      <c r="E21">
        <v>10.16666667</v>
      </c>
      <c r="F21">
        <v>9.0439937449999999</v>
      </c>
      <c r="G21">
        <v>2.9373916470000001</v>
      </c>
      <c r="I21">
        <v>10.16666667</v>
      </c>
      <c r="J21">
        <v>-0.11617080909999999</v>
      </c>
      <c r="K21">
        <v>1.956852163</v>
      </c>
      <c r="M21">
        <f t="shared" si="0"/>
        <v>3.0000000029999994</v>
      </c>
      <c r="N21">
        <f t="shared" si="1"/>
        <v>15.5772867</v>
      </c>
      <c r="O21">
        <f t="shared" si="1"/>
        <v>4.7183346899999998</v>
      </c>
      <c r="Q21">
        <f t="shared" si="2"/>
        <v>3.0000000029999994</v>
      </c>
      <c r="R21">
        <f t="shared" si="3"/>
        <v>9.0439937449999999</v>
      </c>
      <c r="S21">
        <f t="shared" si="3"/>
        <v>2.9373916470000001</v>
      </c>
      <c r="U21">
        <f t="shared" si="4"/>
        <v>3.0000000029999994</v>
      </c>
      <c r="V21">
        <f t="shared" si="5"/>
        <v>-0.11617080909999999</v>
      </c>
      <c r="W21">
        <f t="shared" si="5"/>
        <v>1.956852163</v>
      </c>
    </row>
    <row r="22" spans="1:23" x14ac:dyDescent="0.2">
      <c r="A22">
        <v>10.33333333</v>
      </c>
      <c r="B22">
        <v>15.56393117</v>
      </c>
      <c r="C22">
        <v>4.7717568310000003</v>
      </c>
      <c r="E22">
        <v>10.33333333</v>
      </c>
      <c r="F22">
        <v>9.0439937449999999</v>
      </c>
      <c r="G22">
        <v>3.0198425950000001</v>
      </c>
      <c r="I22">
        <v>10.33333333</v>
      </c>
      <c r="J22">
        <v>-4.4749279529999998E-2</v>
      </c>
      <c r="K22">
        <v>1.956852163</v>
      </c>
      <c r="M22">
        <f t="shared" si="0"/>
        <v>3.166666663</v>
      </c>
      <c r="N22">
        <f t="shared" si="1"/>
        <v>15.56393117</v>
      </c>
      <c r="O22">
        <f t="shared" si="1"/>
        <v>4.7717568310000003</v>
      </c>
      <c r="Q22">
        <f t="shared" si="2"/>
        <v>3.166666663</v>
      </c>
      <c r="R22">
        <f t="shared" si="3"/>
        <v>9.0439937449999999</v>
      </c>
      <c r="S22">
        <f t="shared" si="3"/>
        <v>3.0198425950000001</v>
      </c>
      <c r="U22">
        <f t="shared" si="4"/>
        <v>3.166666663</v>
      </c>
      <c r="V22">
        <f t="shared" si="5"/>
        <v>-4.4749279529999998E-2</v>
      </c>
      <c r="W22">
        <f t="shared" si="5"/>
        <v>1.956852163</v>
      </c>
    </row>
    <row r="23" spans="1:23" x14ac:dyDescent="0.2">
      <c r="A23">
        <v>10.5</v>
      </c>
      <c r="B23">
        <v>15.56393117</v>
      </c>
      <c r="C23">
        <v>4.8251789719999998</v>
      </c>
      <c r="E23">
        <v>10.5</v>
      </c>
      <c r="F23">
        <v>9.0739759069999995</v>
      </c>
      <c r="G23">
        <v>2.9598782689999998</v>
      </c>
      <c r="I23">
        <v>10.5</v>
      </c>
      <c r="J23">
        <v>-5.6652867789999999E-2</v>
      </c>
      <c r="K23">
        <v>2.0163701039999999</v>
      </c>
      <c r="M23">
        <f t="shared" si="0"/>
        <v>3.3333333329999997</v>
      </c>
      <c r="N23">
        <f t="shared" si="1"/>
        <v>15.56393117</v>
      </c>
      <c r="O23">
        <f t="shared" si="1"/>
        <v>4.8251789719999998</v>
      </c>
      <c r="Q23">
        <f t="shared" si="2"/>
        <v>3.3333333329999997</v>
      </c>
      <c r="R23">
        <f t="shared" si="3"/>
        <v>9.0739759069999995</v>
      </c>
      <c r="S23">
        <f t="shared" si="3"/>
        <v>2.9598782689999998</v>
      </c>
      <c r="U23">
        <f t="shared" si="4"/>
        <v>3.3333333329999997</v>
      </c>
      <c r="V23">
        <f t="shared" si="5"/>
        <v>-5.6652867789999999E-2</v>
      </c>
      <c r="W23">
        <f t="shared" si="5"/>
        <v>2.0163701039999999</v>
      </c>
    </row>
    <row r="24" spans="1:23" x14ac:dyDescent="0.2">
      <c r="A24">
        <v>10.66666667</v>
      </c>
      <c r="B24">
        <v>15.56393117</v>
      </c>
      <c r="C24">
        <v>4.9186677190000001</v>
      </c>
      <c r="E24">
        <v>10.66666667</v>
      </c>
      <c r="F24">
        <v>9.0514892850000006</v>
      </c>
      <c r="G24">
        <v>3.0348336759999999</v>
      </c>
      <c r="I24">
        <v>10.66666667</v>
      </c>
      <c r="J24">
        <v>-0.11617080909999999</v>
      </c>
      <c r="K24">
        <v>2.0401772810000001</v>
      </c>
      <c r="M24">
        <f t="shared" si="0"/>
        <v>3.5000000029999994</v>
      </c>
      <c r="N24">
        <f t="shared" si="1"/>
        <v>15.56393117</v>
      </c>
      <c r="O24">
        <f t="shared" si="1"/>
        <v>4.9186677190000001</v>
      </c>
      <c r="Q24">
        <f t="shared" si="2"/>
        <v>3.5000000029999994</v>
      </c>
      <c r="R24">
        <f t="shared" si="3"/>
        <v>9.0514892850000006</v>
      </c>
      <c r="S24">
        <f t="shared" si="3"/>
        <v>3.0348336759999999</v>
      </c>
      <c r="U24">
        <f t="shared" si="4"/>
        <v>3.5000000029999994</v>
      </c>
      <c r="V24">
        <f t="shared" si="5"/>
        <v>-0.11617080909999999</v>
      </c>
      <c r="W24">
        <f t="shared" si="5"/>
        <v>2.0401772810000001</v>
      </c>
    </row>
    <row r="25" spans="1:23" x14ac:dyDescent="0.2">
      <c r="A25">
        <v>10.83333333</v>
      </c>
      <c r="B25">
        <v>15.603997769999999</v>
      </c>
      <c r="C25">
        <v>4.958734325</v>
      </c>
      <c r="E25">
        <v>10.83333333</v>
      </c>
      <c r="F25">
        <v>9.0364982040000008</v>
      </c>
      <c r="G25">
        <v>3.0798069199999998</v>
      </c>
      <c r="I25">
        <v>10.83333333</v>
      </c>
      <c r="J25">
        <v>-6.8556456050000006E-2</v>
      </c>
      <c r="K25">
        <v>2.0163701039999999</v>
      </c>
      <c r="M25">
        <f t="shared" si="0"/>
        <v>3.666666663</v>
      </c>
      <c r="N25">
        <f t="shared" si="1"/>
        <v>15.603997769999999</v>
      </c>
      <c r="O25">
        <f t="shared" si="1"/>
        <v>4.958734325</v>
      </c>
      <c r="Q25">
        <f t="shared" si="2"/>
        <v>3.666666663</v>
      </c>
      <c r="R25">
        <f t="shared" si="3"/>
        <v>9.0364982040000008</v>
      </c>
      <c r="S25">
        <f t="shared" si="3"/>
        <v>3.0798069199999998</v>
      </c>
      <c r="U25">
        <f t="shared" si="4"/>
        <v>3.666666663</v>
      </c>
      <c r="V25">
        <f t="shared" si="5"/>
        <v>-6.8556456050000006E-2</v>
      </c>
      <c r="W25">
        <f t="shared" si="5"/>
        <v>2.0163701039999999</v>
      </c>
    </row>
    <row r="26" spans="1:23" x14ac:dyDescent="0.2">
      <c r="A26">
        <v>11</v>
      </c>
      <c r="B26">
        <v>15.590642239999999</v>
      </c>
      <c r="C26">
        <v>5.0522230720000003</v>
      </c>
      <c r="E26">
        <v>11</v>
      </c>
      <c r="F26">
        <v>9.0814714480000003</v>
      </c>
      <c r="G26">
        <v>3.1322757060000002</v>
      </c>
      <c r="I26">
        <v>11</v>
      </c>
      <c r="J26">
        <v>-9.2363632570000007E-2</v>
      </c>
      <c r="K26">
        <v>2.0758880460000002</v>
      </c>
      <c r="M26">
        <f t="shared" si="0"/>
        <v>3.8333333329999997</v>
      </c>
      <c r="N26">
        <f t="shared" si="1"/>
        <v>15.590642239999999</v>
      </c>
      <c r="O26">
        <f t="shared" si="1"/>
        <v>5.0522230720000003</v>
      </c>
      <c r="Q26">
        <f t="shared" si="2"/>
        <v>3.8333333329999997</v>
      </c>
      <c r="R26">
        <f t="shared" si="3"/>
        <v>9.0814714480000003</v>
      </c>
      <c r="S26">
        <f t="shared" si="3"/>
        <v>3.1322757060000002</v>
      </c>
      <c r="U26">
        <f t="shared" si="4"/>
        <v>3.8333333329999997</v>
      </c>
      <c r="V26">
        <f t="shared" si="5"/>
        <v>-9.2363632570000007E-2</v>
      </c>
      <c r="W26">
        <f t="shared" si="5"/>
        <v>2.0758880460000002</v>
      </c>
    </row>
    <row r="27" spans="1:23" x14ac:dyDescent="0.2">
      <c r="A27">
        <v>11.16666667</v>
      </c>
      <c r="B27">
        <v>15.603997769999999</v>
      </c>
      <c r="C27">
        <v>5.1056452129999998</v>
      </c>
      <c r="E27">
        <v>11.16666667</v>
      </c>
      <c r="F27">
        <v>9.0589848259999997</v>
      </c>
      <c r="G27">
        <v>3.2147266540000001</v>
      </c>
      <c r="I27">
        <v>11.16666667</v>
      </c>
      <c r="J27">
        <v>-9.2363632570000007E-2</v>
      </c>
      <c r="K27">
        <v>2.0758880460000002</v>
      </c>
      <c r="M27">
        <f t="shared" si="0"/>
        <v>4.0000000029999994</v>
      </c>
      <c r="N27">
        <f t="shared" si="1"/>
        <v>15.603997769999999</v>
      </c>
      <c r="O27">
        <f t="shared" si="1"/>
        <v>5.1056452129999998</v>
      </c>
      <c r="Q27">
        <f t="shared" si="2"/>
        <v>4.0000000029999994</v>
      </c>
      <c r="R27">
        <f t="shared" si="3"/>
        <v>9.0589848259999997</v>
      </c>
      <c r="S27">
        <f t="shared" si="3"/>
        <v>3.2147266540000001</v>
      </c>
      <c r="U27">
        <f t="shared" si="4"/>
        <v>4.0000000029999994</v>
      </c>
      <c r="V27">
        <f t="shared" si="5"/>
        <v>-9.2363632570000007E-2</v>
      </c>
      <c r="W27">
        <f t="shared" si="5"/>
        <v>2.0758880460000002</v>
      </c>
    </row>
    <row r="28" spans="1:23" x14ac:dyDescent="0.2">
      <c r="A28">
        <v>11.33333333</v>
      </c>
      <c r="B28">
        <v>15.56393117</v>
      </c>
      <c r="C28">
        <v>5.1056452129999998</v>
      </c>
      <c r="E28">
        <v>11.33333333</v>
      </c>
      <c r="F28">
        <v>9.0814714480000003</v>
      </c>
      <c r="G28">
        <v>3.2971776020000001</v>
      </c>
      <c r="I28">
        <v>11.33333333</v>
      </c>
      <c r="J28">
        <v>-0.11617080909999999</v>
      </c>
      <c r="K28">
        <v>2.0996952219999998</v>
      </c>
      <c r="M28">
        <f t="shared" si="0"/>
        <v>4.166666663</v>
      </c>
      <c r="N28">
        <f t="shared" si="1"/>
        <v>15.56393117</v>
      </c>
      <c r="O28">
        <f t="shared" si="1"/>
        <v>5.1056452129999998</v>
      </c>
      <c r="Q28">
        <f t="shared" si="2"/>
        <v>4.166666663</v>
      </c>
      <c r="R28">
        <f t="shared" si="3"/>
        <v>9.0814714480000003</v>
      </c>
      <c r="S28">
        <f t="shared" si="3"/>
        <v>3.2971776020000001</v>
      </c>
      <c r="U28">
        <f t="shared" si="4"/>
        <v>4.166666663</v>
      </c>
      <c r="V28">
        <f t="shared" si="5"/>
        <v>-0.11617080909999999</v>
      </c>
      <c r="W28">
        <f t="shared" si="5"/>
        <v>2.0996952219999998</v>
      </c>
    </row>
    <row r="29" spans="1:23" x14ac:dyDescent="0.2">
      <c r="A29">
        <v>11.5</v>
      </c>
      <c r="B29">
        <v>15.61735331</v>
      </c>
      <c r="C29">
        <v>5.1590673540000003</v>
      </c>
      <c r="E29">
        <v>11.5</v>
      </c>
      <c r="F29">
        <v>9.0889669889999993</v>
      </c>
      <c r="G29">
        <v>3.3346553050000001</v>
      </c>
      <c r="I29">
        <v>11.5</v>
      </c>
      <c r="J29">
        <v>-4.4749279529999998E-2</v>
      </c>
      <c r="K29">
        <v>2.1354059869999999</v>
      </c>
      <c r="M29">
        <f t="shared" si="0"/>
        <v>4.3333333329999997</v>
      </c>
      <c r="N29">
        <f t="shared" si="1"/>
        <v>15.61735331</v>
      </c>
      <c r="O29">
        <f t="shared" si="1"/>
        <v>5.1590673540000003</v>
      </c>
      <c r="Q29">
        <f t="shared" si="2"/>
        <v>4.3333333329999997</v>
      </c>
      <c r="R29">
        <f t="shared" si="3"/>
        <v>9.0889669889999993</v>
      </c>
      <c r="S29">
        <f t="shared" si="3"/>
        <v>3.3346553050000001</v>
      </c>
      <c r="U29">
        <f t="shared" si="4"/>
        <v>4.3333333329999997</v>
      </c>
      <c r="V29">
        <f t="shared" si="5"/>
        <v>-4.4749279529999998E-2</v>
      </c>
      <c r="W29">
        <f t="shared" si="5"/>
        <v>2.1354059869999999</v>
      </c>
    </row>
    <row r="30" spans="1:23" x14ac:dyDescent="0.2">
      <c r="A30">
        <v>11.66666667</v>
      </c>
      <c r="B30">
        <v>15.56393117</v>
      </c>
      <c r="C30">
        <v>5.1857784240000004</v>
      </c>
      <c r="E30">
        <v>11.66666667</v>
      </c>
      <c r="F30">
        <v>9.0664803670000005</v>
      </c>
      <c r="G30">
        <v>3.3346553050000001</v>
      </c>
      <c r="I30">
        <v>11.66666667</v>
      </c>
      <c r="J30">
        <v>-6.8556456050000006E-2</v>
      </c>
      <c r="K30">
        <v>2.147309575</v>
      </c>
      <c r="M30">
        <f t="shared" si="0"/>
        <v>4.5000000029999994</v>
      </c>
      <c r="N30">
        <f t="shared" si="1"/>
        <v>15.56393117</v>
      </c>
      <c r="O30">
        <f t="shared" si="1"/>
        <v>5.1857784240000004</v>
      </c>
      <c r="Q30">
        <f t="shared" si="2"/>
        <v>4.5000000029999994</v>
      </c>
      <c r="R30">
        <f t="shared" si="3"/>
        <v>9.0664803670000005</v>
      </c>
      <c r="S30">
        <f t="shared" si="3"/>
        <v>3.3346553050000001</v>
      </c>
      <c r="U30">
        <f t="shared" si="4"/>
        <v>4.5000000029999994</v>
      </c>
      <c r="V30">
        <f t="shared" si="5"/>
        <v>-6.8556456050000006E-2</v>
      </c>
      <c r="W30">
        <f t="shared" si="5"/>
        <v>2.147309575</v>
      </c>
    </row>
    <row r="31" spans="1:23" x14ac:dyDescent="0.2">
      <c r="A31">
        <v>11.83333333</v>
      </c>
      <c r="B31">
        <v>15.550575630000001</v>
      </c>
      <c r="C31">
        <v>5.2792671709999999</v>
      </c>
      <c r="E31">
        <v>11.83333333</v>
      </c>
      <c r="F31">
        <v>9.0814714480000003</v>
      </c>
      <c r="G31">
        <v>3.3946196309999999</v>
      </c>
      <c r="I31">
        <v>11.83333333</v>
      </c>
      <c r="J31">
        <v>-5.6652867789999999E-2</v>
      </c>
      <c r="K31">
        <v>2.2306346929999998</v>
      </c>
      <c r="M31">
        <f t="shared" si="0"/>
        <v>4.666666663</v>
      </c>
      <c r="N31">
        <f t="shared" si="1"/>
        <v>15.550575630000001</v>
      </c>
      <c r="O31">
        <f t="shared" si="1"/>
        <v>5.2792671709999999</v>
      </c>
      <c r="Q31">
        <f t="shared" si="2"/>
        <v>4.666666663</v>
      </c>
      <c r="R31">
        <f t="shared" si="3"/>
        <v>9.0814714480000003</v>
      </c>
      <c r="S31">
        <f t="shared" si="3"/>
        <v>3.3946196309999999</v>
      </c>
      <c r="U31">
        <f t="shared" si="4"/>
        <v>4.666666663</v>
      </c>
      <c r="V31">
        <f t="shared" si="5"/>
        <v>-5.6652867789999999E-2</v>
      </c>
      <c r="W31">
        <f t="shared" si="5"/>
        <v>2.2306346929999998</v>
      </c>
    </row>
    <row r="32" spans="1:23" x14ac:dyDescent="0.2">
      <c r="A32">
        <v>12</v>
      </c>
      <c r="B32">
        <v>15.603997769999999</v>
      </c>
      <c r="C32">
        <v>5.3059782420000001</v>
      </c>
      <c r="E32">
        <v>12</v>
      </c>
      <c r="F32">
        <v>9.029002663</v>
      </c>
      <c r="G32">
        <v>3.4845661200000002</v>
      </c>
      <c r="I32">
        <v>12</v>
      </c>
      <c r="J32">
        <v>-4.4749279529999998E-2</v>
      </c>
      <c r="K32">
        <v>2.290152634</v>
      </c>
      <c r="M32">
        <f t="shared" si="0"/>
        <v>4.8333333329999997</v>
      </c>
      <c r="N32">
        <f t="shared" si="1"/>
        <v>15.603997769999999</v>
      </c>
      <c r="O32">
        <f t="shared" si="1"/>
        <v>5.3059782420000001</v>
      </c>
      <c r="Q32">
        <f t="shared" si="2"/>
        <v>4.8333333329999997</v>
      </c>
      <c r="R32">
        <f t="shared" si="3"/>
        <v>9.029002663</v>
      </c>
      <c r="S32">
        <f t="shared" si="3"/>
        <v>3.4845661200000002</v>
      </c>
      <c r="U32">
        <f t="shared" si="4"/>
        <v>4.8333333329999997</v>
      </c>
      <c r="V32">
        <f t="shared" si="5"/>
        <v>-4.4749279529999998E-2</v>
      </c>
      <c r="W32">
        <f t="shared" si="5"/>
        <v>2.290152634</v>
      </c>
    </row>
    <row r="33" spans="1:32" x14ac:dyDescent="0.2">
      <c r="A33">
        <v>12.16666667</v>
      </c>
      <c r="B33">
        <v>15.61735331</v>
      </c>
      <c r="C33">
        <v>5.3594003829999997</v>
      </c>
      <c r="E33">
        <v>12.16666667</v>
      </c>
      <c r="F33">
        <v>9.0589848259999997</v>
      </c>
      <c r="G33">
        <v>3.5595215269999998</v>
      </c>
      <c r="I33">
        <v>12.16666667</v>
      </c>
      <c r="J33">
        <v>-4.4749279529999998E-2</v>
      </c>
      <c r="K33">
        <v>2.278249046</v>
      </c>
      <c r="M33">
        <f t="shared" si="0"/>
        <v>5.0000000029999994</v>
      </c>
      <c r="N33">
        <f t="shared" si="1"/>
        <v>15.61735331</v>
      </c>
      <c r="O33">
        <f t="shared" si="1"/>
        <v>5.3594003829999997</v>
      </c>
      <c r="Q33">
        <f t="shared" si="2"/>
        <v>5.0000000029999994</v>
      </c>
      <c r="R33">
        <f t="shared" si="3"/>
        <v>9.0589848259999997</v>
      </c>
      <c r="S33">
        <f t="shared" si="3"/>
        <v>3.5595215269999998</v>
      </c>
      <c r="U33">
        <f t="shared" si="4"/>
        <v>5.0000000029999994</v>
      </c>
      <c r="V33">
        <f t="shared" si="5"/>
        <v>-4.4749279529999998E-2</v>
      </c>
      <c r="W33">
        <f t="shared" si="5"/>
        <v>2.278249046</v>
      </c>
    </row>
    <row r="34" spans="1:32" x14ac:dyDescent="0.2">
      <c r="A34">
        <v>12.33333333</v>
      </c>
      <c r="B34">
        <v>15.590642239999999</v>
      </c>
      <c r="C34">
        <v>5.3861114529999998</v>
      </c>
      <c r="E34">
        <v>12.33333333</v>
      </c>
      <c r="F34">
        <v>9.0589848259999997</v>
      </c>
      <c r="G34">
        <v>3.6119903120000001</v>
      </c>
      <c r="I34">
        <v>12.33333333</v>
      </c>
      <c r="J34">
        <v>-8.0460044310000006E-2</v>
      </c>
      <c r="K34">
        <v>2.3139598110000001</v>
      </c>
      <c r="M34">
        <f t="shared" si="0"/>
        <v>5.166666663</v>
      </c>
      <c r="N34">
        <f t="shared" si="1"/>
        <v>15.590642239999999</v>
      </c>
      <c r="O34">
        <f t="shared" si="1"/>
        <v>5.3861114529999998</v>
      </c>
      <c r="Q34">
        <f t="shared" si="2"/>
        <v>5.166666663</v>
      </c>
      <c r="R34">
        <f t="shared" si="3"/>
        <v>9.0589848259999997</v>
      </c>
      <c r="S34">
        <f t="shared" si="3"/>
        <v>3.6119903120000001</v>
      </c>
      <c r="U34">
        <f t="shared" si="4"/>
        <v>5.166666663</v>
      </c>
      <c r="V34">
        <f t="shared" si="5"/>
        <v>-8.0460044310000006E-2</v>
      </c>
      <c r="W34">
        <f t="shared" si="5"/>
        <v>2.3139598110000001</v>
      </c>
    </row>
    <row r="35" spans="1:32" x14ac:dyDescent="0.2">
      <c r="A35">
        <v>12.5</v>
      </c>
      <c r="B35">
        <v>15.590642239999999</v>
      </c>
      <c r="C35">
        <v>5.3994669890000004</v>
      </c>
      <c r="E35">
        <v>12.5</v>
      </c>
      <c r="F35">
        <v>9.0739759069999995</v>
      </c>
      <c r="G35">
        <v>3.6944412610000001</v>
      </c>
      <c r="I35">
        <v>12.5</v>
      </c>
      <c r="J35">
        <v>-0.11617080909999999</v>
      </c>
      <c r="K35">
        <v>2.3258633990000002</v>
      </c>
      <c r="M35">
        <f t="shared" si="0"/>
        <v>5.3333333329999997</v>
      </c>
      <c r="N35">
        <f t="shared" si="1"/>
        <v>15.590642239999999</v>
      </c>
      <c r="O35">
        <f t="shared" si="1"/>
        <v>5.3994669890000004</v>
      </c>
      <c r="Q35">
        <f t="shared" si="2"/>
        <v>5.3333333329999997</v>
      </c>
      <c r="R35">
        <f t="shared" si="3"/>
        <v>9.0739759069999995</v>
      </c>
      <c r="S35">
        <f t="shared" si="3"/>
        <v>3.6944412610000001</v>
      </c>
      <c r="U35">
        <f t="shared" si="4"/>
        <v>5.3333333329999997</v>
      </c>
      <c r="V35">
        <f t="shared" si="5"/>
        <v>-0.11617080909999999</v>
      </c>
      <c r="W35">
        <f t="shared" si="5"/>
        <v>2.3258633990000002</v>
      </c>
    </row>
    <row r="36" spans="1:32" x14ac:dyDescent="0.2">
      <c r="A36">
        <v>12.66666667</v>
      </c>
      <c r="B36">
        <v>15.590642239999999</v>
      </c>
      <c r="C36">
        <v>5.3994669890000004</v>
      </c>
      <c r="E36">
        <v>12.66666667</v>
      </c>
      <c r="F36">
        <v>9.0664803670000005</v>
      </c>
      <c r="G36">
        <v>3.6569635570000001</v>
      </c>
      <c r="I36">
        <v>12.66666667</v>
      </c>
      <c r="J36">
        <v>-8.0460044310000006E-2</v>
      </c>
      <c r="K36">
        <v>2.3377669870000002</v>
      </c>
      <c r="M36">
        <f t="shared" si="0"/>
        <v>5.5000000029999994</v>
      </c>
      <c r="N36">
        <f t="shared" si="1"/>
        <v>15.590642239999999</v>
      </c>
      <c r="O36">
        <f t="shared" si="1"/>
        <v>5.3994669890000004</v>
      </c>
      <c r="Q36">
        <f t="shared" si="2"/>
        <v>5.5000000029999994</v>
      </c>
      <c r="R36">
        <f t="shared" si="3"/>
        <v>9.0664803670000005</v>
      </c>
      <c r="S36">
        <f t="shared" si="3"/>
        <v>3.6569635570000001</v>
      </c>
      <c r="U36">
        <f t="shared" si="4"/>
        <v>5.5000000029999994</v>
      </c>
      <c r="V36">
        <f t="shared" si="5"/>
        <v>-8.0460044310000006E-2</v>
      </c>
      <c r="W36">
        <f t="shared" si="5"/>
        <v>2.3377669870000002</v>
      </c>
    </row>
    <row r="37" spans="1:32" x14ac:dyDescent="0.2">
      <c r="A37">
        <v>12.83333333</v>
      </c>
      <c r="B37">
        <v>15.5772867</v>
      </c>
      <c r="C37">
        <v>5.45288913</v>
      </c>
      <c r="E37">
        <v>12.83333333</v>
      </c>
      <c r="F37">
        <v>9.0814714480000003</v>
      </c>
      <c r="G37">
        <v>3.6569635570000001</v>
      </c>
      <c r="I37">
        <v>12.83333333</v>
      </c>
      <c r="J37">
        <v>-5.6652867789999999E-2</v>
      </c>
      <c r="K37">
        <v>2.3496705759999998</v>
      </c>
      <c r="M37">
        <f t="shared" si="0"/>
        <v>5.666666663</v>
      </c>
      <c r="N37">
        <f t="shared" si="1"/>
        <v>15.5772867</v>
      </c>
      <c r="O37">
        <f t="shared" si="1"/>
        <v>5.45288913</v>
      </c>
      <c r="Q37">
        <f t="shared" si="2"/>
        <v>5.666666663</v>
      </c>
      <c r="R37">
        <f t="shared" si="3"/>
        <v>9.0814714480000003</v>
      </c>
      <c r="S37">
        <f t="shared" si="3"/>
        <v>3.6569635570000001</v>
      </c>
      <c r="U37">
        <f t="shared" si="4"/>
        <v>5.666666663</v>
      </c>
      <c r="V37">
        <f t="shared" si="5"/>
        <v>-5.6652867789999999E-2</v>
      </c>
      <c r="W37">
        <f t="shared" si="5"/>
        <v>2.3496705759999998</v>
      </c>
      <c r="Y37" t="s">
        <v>40</v>
      </c>
      <c r="Z37" s="1">
        <v>1</v>
      </c>
      <c r="AA37">
        <f>AE44</f>
        <v>33</v>
      </c>
      <c r="AB37" t="s">
        <v>41</v>
      </c>
    </row>
    <row r="38" spans="1:32" x14ac:dyDescent="0.2">
      <c r="A38">
        <v>13</v>
      </c>
      <c r="B38">
        <v>15.56393117</v>
      </c>
      <c r="C38">
        <v>5.4796002000000001</v>
      </c>
      <c r="E38">
        <v>13</v>
      </c>
      <c r="F38">
        <v>9.0739759069999995</v>
      </c>
      <c r="G38">
        <v>3.7169278829999999</v>
      </c>
      <c r="I38">
        <v>13</v>
      </c>
      <c r="J38">
        <v>-2.0942103010000001E-2</v>
      </c>
      <c r="K38">
        <v>2.3615741639999999</v>
      </c>
      <c r="M38">
        <f t="shared" si="0"/>
        <v>5.8333333329999997</v>
      </c>
      <c r="N38">
        <f t="shared" si="1"/>
        <v>15.56393117</v>
      </c>
      <c r="O38">
        <f t="shared" si="1"/>
        <v>5.4796002000000001</v>
      </c>
      <c r="Q38">
        <f t="shared" si="2"/>
        <v>5.8333333329999997</v>
      </c>
      <c r="R38">
        <f t="shared" si="3"/>
        <v>9.0739759069999995</v>
      </c>
      <c r="S38">
        <f t="shared" si="3"/>
        <v>3.7169278829999999</v>
      </c>
      <c r="U38">
        <f t="shared" si="4"/>
        <v>5.8333333329999997</v>
      </c>
      <c r="V38">
        <f t="shared" si="5"/>
        <v>-2.0942103010000001E-2</v>
      </c>
      <c r="W38">
        <f t="shared" si="5"/>
        <v>2.3615741639999999</v>
      </c>
      <c r="Y38" t="s">
        <v>37</v>
      </c>
      <c r="Z38" s="1">
        <v>0</v>
      </c>
      <c r="AA38">
        <f>AD45</f>
        <v>5.9999999999999942E-2</v>
      </c>
      <c r="AB38" t="s">
        <v>57</v>
      </c>
      <c r="AC38" t="s">
        <v>32</v>
      </c>
      <c r="AD38" t="s">
        <v>38</v>
      </c>
      <c r="AE38" t="s">
        <v>39</v>
      </c>
    </row>
    <row r="39" spans="1:32" x14ac:dyDescent="0.2">
      <c r="A39">
        <v>13.16666667</v>
      </c>
      <c r="B39">
        <v>15.5772867</v>
      </c>
      <c r="C39">
        <v>5.4395335940000002</v>
      </c>
      <c r="E39">
        <v>13.16666667</v>
      </c>
      <c r="F39">
        <v>8.9990205000000003</v>
      </c>
      <c r="G39">
        <v>3.6944412610000001</v>
      </c>
      <c r="I39">
        <v>13.16666667</v>
      </c>
      <c r="J39">
        <v>-3.2845691269999998E-2</v>
      </c>
      <c r="K39">
        <v>2.397284929</v>
      </c>
      <c r="M39">
        <f t="shared" si="0"/>
        <v>6.0000000029999994</v>
      </c>
      <c r="N39">
        <f t="shared" si="1"/>
        <v>15.5772867</v>
      </c>
      <c r="O39">
        <f t="shared" si="1"/>
        <v>5.4395335940000002</v>
      </c>
      <c r="Q39">
        <f t="shared" si="2"/>
        <v>6.0000000029999994</v>
      </c>
      <c r="R39">
        <f t="shared" si="3"/>
        <v>8.9990205000000003</v>
      </c>
      <c r="S39">
        <f t="shared" si="3"/>
        <v>3.6944412610000001</v>
      </c>
      <c r="U39">
        <f t="shared" si="4"/>
        <v>6.0000000029999994</v>
      </c>
      <c r="V39">
        <f t="shared" si="5"/>
        <v>-3.2845691269999998E-2</v>
      </c>
      <c r="W39">
        <f t="shared" si="5"/>
        <v>2.397284929</v>
      </c>
      <c r="Y39" t="s">
        <v>17</v>
      </c>
      <c r="Z39" s="1">
        <f>AC44</f>
        <v>20</v>
      </c>
      <c r="AA39">
        <f>AC44</f>
        <v>20</v>
      </c>
      <c r="AB39" t="s">
        <v>30</v>
      </c>
      <c r="AF39" t="s">
        <v>55</v>
      </c>
    </row>
    <row r="40" spans="1:32" x14ac:dyDescent="0.2">
      <c r="A40">
        <v>13.33333333</v>
      </c>
      <c r="B40">
        <v>15.52386456</v>
      </c>
      <c r="C40">
        <v>5.4796002000000001</v>
      </c>
      <c r="E40">
        <v>13.33333333</v>
      </c>
      <c r="F40">
        <v>9.0814714480000003</v>
      </c>
      <c r="G40">
        <v>3.7619011269999998</v>
      </c>
      <c r="I40">
        <v>13.33333333</v>
      </c>
      <c r="J40">
        <v>-6.8556456050000006E-2</v>
      </c>
      <c r="K40">
        <v>2.3853813399999999</v>
      </c>
      <c r="M40">
        <f t="shared" si="0"/>
        <v>6.166666663</v>
      </c>
      <c r="N40">
        <f t="shared" si="1"/>
        <v>15.52386456</v>
      </c>
      <c r="O40">
        <f t="shared" si="1"/>
        <v>5.4796002000000001</v>
      </c>
      <c r="Q40">
        <f t="shared" si="2"/>
        <v>6.166666663</v>
      </c>
      <c r="R40">
        <f t="shared" si="3"/>
        <v>9.0814714480000003</v>
      </c>
      <c r="S40">
        <f t="shared" si="3"/>
        <v>3.7619011269999998</v>
      </c>
      <c r="U40">
        <f t="shared" si="4"/>
        <v>6.166666663</v>
      </c>
      <c r="V40">
        <f t="shared" si="5"/>
        <v>-6.8556456050000006E-2</v>
      </c>
      <c r="W40">
        <f t="shared" si="5"/>
        <v>2.3853813399999999</v>
      </c>
      <c r="Z40" t="s">
        <v>6</v>
      </c>
      <c r="AA40" t="s">
        <v>25</v>
      </c>
      <c r="AB40" t="s">
        <v>26</v>
      </c>
    </row>
    <row r="41" spans="1:32" x14ac:dyDescent="0.2">
      <c r="A41">
        <v>13.5</v>
      </c>
      <c r="B41">
        <v>15.56393117</v>
      </c>
      <c r="C41">
        <v>5.4662446649999996</v>
      </c>
      <c r="E41">
        <v>13.5</v>
      </c>
      <c r="F41">
        <v>9.0664803670000005</v>
      </c>
      <c r="G41">
        <v>3.821865453</v>
      </c>
      <c r="I41">
        <v>13.5</v>
      </c>
      <c r="J41">
        <v>-9.2363632570000007E-2</v>
      </c>
      <c r="K41">
        <v>2.4329956930000001</v>
      </c>
      <c r="M41">
        <f t="shared" si="0"/>
        <v>6.3333333329999997</v>
      </c>
      <c r="N41">
        <f t="shared" si="1"/>
        <v>15.56393117</v>
      </c>
      <c r="O41">
        <f t="shared" si="1"/>
        <v>5.4662446649999996</v>
      </c>
      <c r="Q41">
        <f t="shared" si="2"/>
        <v>6.3333333329999997</v>
      </c>
      <c r="R41">
        <f t="shared" si="3"/>
        <v>9.0664803670000005</v>
      </c>
      <c r="S41">
        <f t="shared" si="3"/>
        <v>3.821865453</v>
      </c>
      <c r="U41">
        <f t="shared" si="4"/>
        <v>6.3333333329999997</v>
      </c>
      <c r="V41">
        <f t="shared" si="5"/>
        <v>-9.2363632570000007E-2</v>
      </c>
      <c r="W41">
        <f t="shared" si="5"/>
        <v>2.4329956930000001</v>
      </c>
    </row>
    <row r="42" spans="1:32" x14ac:dyDescent="0.2">
      <c r="A42">
        <v>13.66666667</v>
      </c>
      <c r="B42">
        <v>15.56393117</v>
      </c>
      <c r="C42">
        <v>5.4662446649999996</v>
      </c>
      <c r="E42">
        <v>13.66666667</v>
      </c>
      <c r="F42">
        <v>9.0814714480000003</v>
      </c>
      <c r="G42">
        <v>3.829360994</v>
      </c>
      <c r="I42">
        <v>13.66666667</v>
      </c>
      <c r="J42">
        <v>-9.2363632570000007E-2</v>
      </c>
      <c r="K42">
        <v>2.4329956930000001</v>
      </c>
      <c r="M42">
        <f t="shared" si="0"/>
        <v>6.5000000029999994</v>
      </c>
      <c r="N42">
        <f t="shared" si="1"/>
        <v>15.56393117</v>
      </c>
      <c r="O42">
        <f t="shared" si="1"/>
        <v>5.4662446649999996</v>
      </c>
      <c r="Q42">
        <f t="shared" si="2"/>
        <v>6.5000000029999994</v>
      </c>
      <c r="R42">
        <f t="shared" si="3"/>
        <v>9.0814714480000003</v>
      </c>
      <c r="S42">
        <f t="shared" si="3"/>
        <v>3.829360994</v>
      </c>
      <c r="U42">
        <f t="shared" si="4"/>
        <v>6.5000000029999994</v>
      </c>
      <c r="V42">
        <f t="shared" si="5"/>
        <v>-9.2363632570000007E-2</v>
      </c>
      <c r="W42">
        <f t="shared" si="5"/>
        <v>2.4329956930000001</v>
      </c>
    </row>
    <row r="43" spans="1:32" ht="14.45" x14ac:dyDescent="0.3">
      <c r="A43">
        <v>13.83333333</v>
      </c>
      <c r="B43">
        <v>15.56393117</v>
      </c>
      <c r="C43">
        <v>5.4662446649999996</v>
      </c>
      <c r="E43">
        <v>13.83333333</v>
      </c>
      <c r="F43">
        <v>9.0889669889999993</v>
      </c>
      <c r="G43">
        <v>3.8518476160000001</v>
      </c>
      <c r="I43">
        <v>13.83333333</v>
      </c>
      <c r="J43">
        <v>-9.2363632570000007E-2</v>
      </c>
      <c r="K43">
        <v>2.4568028700000002</v>
      </c>
      <c r="M43">
        <f t="shared" si="0"/>
        <v>6.666666663</v>
      </c>
      <c r="N43">
        <f t="shared" si="1"/>
        <v>15.56393117</v>
      </c>
      <c r="O43">
        <f t="shared" si="1"/>
        <v>5.4662446649999996</v>
      </c>
      <c r="Q43">
        <f t="shared" si="2"/>
        <v>6.666666663</v>
      </c>
      <c r="R43">
        <f t="shared" si="3"/>
        <v>9.0889669889999993</v>
      </c>
      <c r="S43">
        <f t="shared" si="3"/>
        <v>3.8518476160000001</v>
      </c>
      <c r="U43">
        <f t="shared" si="4"/>
        <v>6.666666663</v>
      </c>
      <c r="V43">
        <f t="shared" si="5"/>
        <v>-9.2363632570000007E-2</v>
      </c>
      <c r="W43">
        <f t="shared" si="5"/>
        <v>2.4568028700000002</v>
      </c>
      <c r="Y43" t="s">
        <v>15</v>
      </c>
      <c r="Z43">
        <v>0</v>
      </c>
      <c r="AA43">
        <f>Z51+Z50*Z43</f>
        <v>1.2454033130350408</v>
      </c>
    </row>
    <row r="44" spans="1:32" ht="14.45" x14ac:dyDescent="0.3">
      <c r="A44">
        <v>14</v>
      </c>
      <c r="B44">
        <v>15.550575630000001</v>
      </c>
      <c r="C44">
        <v>5.4929557349999998</v>
      </c>
      <c r="E44">
        <v>14</v>
      </c>
      <c r="F44">
        <v>9.132917269</v>
      </c>
      <c r="G44">
        <v>3.8733298729999999</v>
      </c>
      <c r="I44">
        <v>14</v>
      </c>
      <c r="J44">
        <v>-5.6652867789999999E-2</v>
      </c>
      <c r="K44">
        <v>2.4568028700000002</v>
      </c>
      <c r="M44">
        <f t="shared" si="0"/>
        <v>6.8333333329999997</v>
      </c>
      <c r="N44">
        <f t="shared" si="1"/>
        <v>15.550575630000001</v>
      </c>
      <c r="O44">
        <f t="shared" si="1"/>
        <v>5.4929557349999998</v>
      </c>
      <c r="Q44">
        <f t="shared" si="2"/>
        <v>6.8333333329999997</v>
      </c>
      <c r="R44">
        <f t="shared" si="3"/>
        <v>9.132917269</v>
      </c>
      <c r="S44">
        <f t="shared" si="3"/>
        <v>3.8733298729999999</v>
      </c>
      <c r="U44">
        <f t="shared" si="4"/>
        <v>6.8333333329999997</v>
      </c>
      <c r="V44">
        <f t="shared" si="5"/>
        <v>-5.6652867789999999E-2</v>
      </c>
      <c r="W44">
        <f t="shared" si="5"/>
        <v>2.4568028700000002</v>
      </c>
      <c r="Y44" t="s">
        <v>12</v>
      </c>
      <c r="Z44">
        <v>3.25</v>
      </c>
      <c r="AA44">
        <f>W3</f>
        <v>1.3021548089999999</v>
      </c>
      <c r="AB44">
        <f>W46</f>
        <v>2.528224399</v>
      </c>
      <c r="AC44">
        <v>20</v>
      </c>
      <c r="AD44">
        <v>53</v>
      </c>
      <c r="AE44">
        <v>33</v>
      </c>
    </row>
    <row r="45" spans="1:32" ht="14.45" x14ac:dyDescent="0.3">
      <c r="A45">
        <v>14.16666667</v>
      </c>
      <c r="B45">
        <v>15.56085493</v>
      </c>
      <c r="C45">
        <v>5.5160250529999999</v>
      </c>
      <c r="E45">
        <v>14.16666667</v>
      </c>
      <c r="F45">
        <v>9.0853029159999998</v>
      </c>
      <c r="G45">
        <v>3.8852334609999999</v>
      </c>
      <c r="I45">
        <v>14.16666667</v>
      </c>
      <c r="J45">
        <v>-5.6652867789999999E-2</v>
      </c>
      <c r="K45">
        <v>2.5044172229999999</v>
      </c>
      <c r="M45">
        <f t="shared" si="0"/>
        <v>7.0000000029999994</v>
      </c>
      <c r="N45">
        <f t="shared" si="1"/>
        <v>15.56085493</v>
      </c>
      <c r="O45">
        <f t="shared" si="1"/>
        <v>5.5160250529999999</v>
      </c>
      <c r="Q45">
        <f t="shared" si="2"/>
        <v>7.0000000029999994</v>
      </c>
      <c r="R45">
        <f t="shared" si="3"/>
        <v>9.0853029159999998</v>
      </c>
      <c r="S45">
        <f t="shared" si="3"/>
        <v>3.8852334609999999</v>
      </c>
      <c r="U45">
        <f t="shared" si="4"/>
        <v>7.0000000029999994</v>
      </c>
      <c r="V45">
        <f t="shared" si="5"/>
        <v>-5.6652867789999999E-2</v>
      </c>
      <c r="W45">
        <f t="shared" si="5"/>
        <v>2.5044172229999999</v>
      </c>
      <c r="Y45" t="s">
        <v>13</v>
      </c>
      <c r="Z45">
        <v>12</v>
      </c>
      <c r="AA45">
        <f>S3</f>
        <v>1.5263617629999999</v>
      </c>
      <c r="AB45">
        <f>S46</f>
        <v>3.9923657549999998</v>
      </c>
      <c r="AD45">
        <f>1/50*(AD44-100)+1</f>
        <v>5.9999999999999942E-2</v>
      </c>
    </row>
    <row r="46" spans="1:32" ht="14.45" x14ac:dyDescent="0.3">
      <c r="A46">
        <v>14.33333333</v>
      </c>
      <c r="B46">
        <v>15.56085493</v>
      </c>
      <c r="C46">
        <v>5.551735817</v>
      </c>
      <c r="E46">
        <v>14.33333333</v>
      </c>
      <c r="F46">
        <v>9.0376885629999997</v>
      </c>
      <c r="G46">
        <v>3.9923657549999998</v>
      </c>
      <c r="I46">
        <v>14.33333333</v>
      </c>
      <c r="J46">
        <v>-4.4749279529999998E-2</v>
      </c>
      <c r="K46">
        <v>2.528224399</v>
      </c>
      <c r="M46">
        <f t="shared" si="0"/>
        <v>7.166666663</v>
      </c>
      <c r="N46">
        <f t="shared" si="1"/>
        <v>15.56085493</v>
      </c>
      <c r="O46">
        <f t="shared" si="1"/>
        <v>5.551735817</v>
      </c>
      <c r="Q46">
        <f t="shared" si="2"/>
        <v>7.166666663</v>
      </c>
      <c r="R46">
        <f t="shared" si="3"/>
        <v>9.0376885629999997</v>
      </c>
      <c r="S46">
        <f t="shared" si="3"/>
        <v>3.9923657549999998</v>
      </c>
      <c r="U46">
        <f t="shared" si="4"/>
        <v>7.166666663</v>
      </c>
      <c r="V46">
        <f t="shared" si="5"/>
        <v>-4.4749279529999998E-2</v>
      </c>
      <c r="W46">
        <f t="shared" si="5"/>
        <v>2.528224399</v>
      </c>
      <c r="Y46" t="s">
        <v>14</v>
      </c>
      <c r="Z46">
        <v>18.5</v>
      </c>
      <c r="AA46">
        <f>O3</f>
        <v>1.61985051</v>
      </c>
      <c r="AB46">
        <f>O46</f>
        <v>5.551735817</v>
      </c>
    </row>
    <row r="47" spans="1:32" ht="14.45" x14ac:dyDescent="0.3">
      <c r="Y47" t="s">
        <v>16</v>
      </c>
      <c r="Z47">
        <v>23.75</v>
      </c>
      <c r="AA47">
        <f>Z51+Z50*Z47</f>
        <v>1.7465509321092139</v>
      </c>
    </row>
    <row r="49" spans="13:76" ht="14.45" x14ac:dyDescent="0.3">
      <c r="Y49" t="s">
        <v>7</v>
      </c>
      <c r="Z49">
        <v>23.75</v>
      </c>
    </row>
    <row r="50" spans="13:76" ht="14.45" x14ac:dyDescent="0.3">
      <c r="Y50" t="s">
        <v>35</v>
      </c>
      <c r="Z50">
        <f>AA50</f>
        <v>2.1100952382070447E-2</v>
      </c>
      <c r="AA50">
        <f>SLOPE(AA44:AA46,Z44:Z46)</f>
        <v>2.1100952382070447E-2</v>
      </c>
      <c r="AB50">
        <f>SLOPE(AB44:AB46,Z44:Z46)</f>
        <v>0.19652989368196372</v>
      </c>
      <c r="AC50">
        <v>2</v>
      </c>
      <c r="AD50">
        <v>7</v>
      </c>
    </row>
    <row r="51" spans="13:76" ht="14.45" x14ac:dyDescent="0.3">
      <c r="Y51" t="s">
        <v>36</v>
      </c>
      <c r="Z51">
        <f>AA51</f>
        <v>1.2454033130350408</v>
      </c>
      <c r="AA51">
        <f>INTERCEPT(AA44:AA46,Z44:Z46)</f>
        <v>1.2454033130350408</v>
      </c>
      <c r="AB51">
        <f>INTERCEPT(AB44:AB46,Z44:Z46)</f>
        <v>1.8131473530779085</v>
      </c>
      <c r="AC51" t="s">
        <v>33</v>
      </c>
      <c r="AD51" t="s">
        <v>34</v>
      </c>
    </row>
    <row r="52" spans="13:76" ht="14.45" x14ac:dyDescent="0.3">
      <c r="Y52" t="s">
        <v>10</v>
      </c>
      <c r="Z52" s="5">
        <v>0.5625</v>
      </c>
      <c r="AA52" t="s">
        <v>27</v>
      </c>
      <c r="AB52">
        <f>AB50*Z43+AB51</f>
        <v>1.8131473530779085</v>
      </c>
    </row>
    <row r="53" spans="13:76" ht="14.45" x14ac:dyDescent="0.3">
      <c r="Y53" t="s">
        <v>11</v>
      </c>
      <c r="Z53" s="5">
        <v>9.6875</v>
      </c>
      <c r="AA53" t="s">
        <v>28</v>
      </c>
      <c r="AB53">
        <f>AB50*Z47+AB51</f>
        <v>6.4807323280245477</v>
      </c>
    </row>
    <row r="55" spans="13:76" ht="14.45" x14ac:dyDescent="0.3">
      <c r="M55" t="s">
        <v>2</v>
      </c>
      <c r="O55" t="s">
        <v>51</v>
      </c>
    </row>
    <row r="56" spans="13:76" ht="14.45" x14ac:dyDescent="0.3">
      <c r="M56">
        <v>0</v>
      </c>
      <c r="O56">
        <f>$Z$52+(-$Z$38*$Z$49*$Z$49/(2*$Z$37)+ $Z$53-$Z$52)/$Z$49*AB$56+$Z$38/(2*$Z$37)*AB$56*AB$56+SUMPRODUCT($Z$58:$Z$82,$AA$58:$AA$82,AB$58:AB$82)</f>
        <v>0.5625</v>
      </c>
      <c r="Z56" t="s">
        <v>2</v>
      </c>
      <c r="AB56">
        <v>0</v>
      </c>
      <c r="AC56">
        <v>0.5</v>
      </c>
      <c r="AD56">
        <v>1</v>
      </c>
      <c r="AE56">
        <v>1.5</v>
      </c>
      <c r="AF56">
        <v>2</v>
      </c>
      <c r="AG56">
        <v>2.5</v>
      </c>
      <c r="AH56">
        <v>3</v>
      </c>
      <c r="AI56">
        <v>3.25</v>
      </c>
      <c r="AJ56">
        <v>4</v>
      </c>
      <c r="AK56">
        <v>4.5</v>
      </c>
      <c r="AL56">
        <v>5</v>
      </c>
      <c r="AM56">
        <v>5.5</v>
      </c>
      <c r="AN56">
        <v>6</v>
      </c>
      <c r="AO56">
        <v>6.5</v>
      </c>
      <c r="AP56">
        <v>7</v>
      </c>
      <c r="AQ56">
        <v>7.5</v>
      </c>
      <c r="AR56">
        <v>8</v>
      </c>
      <c r="AS56">
        <v>8.5</v>
      </c>
      <c r="AT56">
        <v>9</v>
      </c>
      <c r="AU56">
        <v>9.5</v>
      </c>
      <c r="AV56">
        <v>10</v>
      </c>
      <c r="AW56">
        <v>10.5</v>
      </c>
      <c r="AX56">
        <v>11</v>
      </c>
      <c r="AY56">
        <v>11.5</v>
      </c>
      <c r="AZ56">
        <v>12</v>
      </c>
      <c r="BA56">
        <v>12.5</v>
      </c>
      <c r="BB56">
        <v>13</v>
      </c>
      <c r="BC56">
        <v>13.5</v>
      </c>
      <c r="BD56">
        <v>14</v>
      </c>
      <c r="BE56">
        <v>14.5</v>
      </c>
      <c r="BF56">
        <v>15</v>
      </c>
      <c r="BG56">
        <v>15.5</v>
      </c>
      <c r="BH56">
        <v>16</v>
      </c>
      <c r="BI56">
        <v>16.5</v>
      </c>
      <c r="BJ56">
        <v>17</v>
      </c>
      <c r="BK56">
        <v>17.5</v>
      </c>
      <c r="BL56">
        <v>18</v>
      </c>
      <c r="BM56">
        <v>18.5</v>
      </c>
      <c r="BN56">
        <v>19</v>
      </c>
      <c r="BO56">
        <v>19.5</v>
      </c>
      <c r="BP56">
        <v>20</v>
      </c>
      <c r="BQ56">
        <v>20.5</v>
      </c>
      <c r="BR56">
        <v>21</v>
      </c>
      <c r="BS56">
        <v>21.5</v>
      </c>
      <c r="BT56">
        <v>22</v>
      </c>
      <c r="BU56">
        <v>22.5</v>
      </c>
      <c r="BV56">
        <v>23</v>
      </c>
      <c r="BW56">
        <v>23.5</v>
      </c>
      <c r="BX56">
        <v>23.75</v>
      </c>
    </row>
    <row r="57" spans="13:76" ht="14.45" x14ac:dyDescent="0.3">
      <c r="M57">
        <v>0.5</v>
      </c>
      <c r="O57">
        <f>$Z$52+(-$Z$38*$Z$49*$Z$49/(2*$Z$37)+ $Z$53-$Z$52)/$Z$49*AC$56+$Z$38/(2*$Z$37)*AC$56*AC$56+SUMPRODUCT($Z$58:$Z$82,$AA$58:$AA$82,AC$58:AC$82)</f>
        <v>1.1013931254620173</v>
      </c>
      <c r="Y57" t="s">
        <v>8</v>
      </c>
      <c r="Z57" t="s">
        <v>9</v>
      </c>
      <c r="AA57" t="s">
        <v>53</v>
      </c>
      <c r="AB57" t="s">
        <v>50</v>
      </c>
      <c r="AC57" t="s">
        <v>50</v>
      </c>
      <c r="AD57" t="s">
        <v>50</v>
      </c>
      <c r="AE57" t="s">
        <v>50</v>
      </c>
      <c r="AF57" t="s">
        <v>50</v>
      </c>
      <c r="AG57" t="s">
        <v>50</v>
      </c>
      <c r="AH57" t="s">
        <v>50</v>
      </c>
      <c r="AI57" t="s">
        <v>50</v>
      </c>
      <c r="AJ57" t="s">
        <v>50</v>
      </c>
      <c r="AK57" t="s">
        <v>50</v>
      </c>
      <c r="AL57" t="s">
        <v>50</v>
      </c>
      <c r="AM57" t="s">
        <v>50</v>
      </c>
      <c r="AN57" t="s">
        <v>50</v>
      </c>
      <c r="AO57" t="s">
        <v>50</v>
      </c>
      <c r="AP57" t="s">
        <v>50</v>
      </c>
      <c r="AQ57" t="s">
        <v>50</v>
      </c>
      <c r="AR57" t="s">
        <v>50</v>
      </c>
      <c r="AS57" t="s">
        <v>50</v>
      </c>
      <c r="AT57" t="s">
        <v>50</v>
      </c>
      <c r="AU57" t="s">
        <v>50</v>
      </c>
      <c r="AV57" t="s">
        <v>50</v>
      </c>
      <c r="AW57" t="s">
        <v>50</v>
      </c>
      <c r="AX57" t="s">
        <v>50</v>
      </c>
      <c r="AY57" t="s">
        <v>50</v>
      </c>
      <c r="AZ57" t="s">
        <v>50</v>
      </c>
      <c r="BA57" t="s">
        <v>50</v>
      </c>
      <c r="BB57" t="s">
        <v>50</v>
      </c>
      <c r="BC57" t="s">
        <v>50</v>
      </c>
      <c r="BD57" t="s">
        <v>50</v>
      </c>
      <c r="BE57" t="s">
        <v>50</v>
      </c>
      <c r="BF57" t="s">
        <v>50</v>
      </c>
      <c r="BG57" t="s">
        <v>50</v>
      </c>
      <c r="BH57" t="s">
        <v>50</v>
      </c>
      <c r="BI57" t="s">
        <v>50</v>
      </c>
      <c r="BJ57" t="s">
        <v>50</v>
      </c>
      <c r="BK57" t="s">
        <v>50</v>
      </c>
      <c r="BL57" t="s">
        <v>50</v>
      </c>
      <c r="BM57" t="s">
        <v>50</v>
      </c>
      <c r="BN57" t="s">
        <v>50</v>
      </c>
      <c r="BO57" t="s">
        <v>50</v>
      </c>
      <c r="BP57" t="s">
        <v>50</v>
      </c>
      <c r="BQ57" t="s">
        <v>50</v>
      </c>
      <c r="BR57" t="s">
        <v>50</v>
      </c>
      <c r="BS57" t="s">
        <v>50</v>
      </c>
      <c r="BT57" t="s">
        <v>50</v>
      </c>
      <c r="BU57" t="s">
        <v>50</v>
      </c>
      <c r="BV57" t="s">
        <v>50</v>
      </c>
      <c r="BW57" t="s">
        <v>50</v>
      </c>
      <c r="BX57" t="s">
        <v>50</v>
      </c>
    </row>
    <row r="58" spans="13:76" ht="14.45" x14ac:dyDescent="0.3">
      <c r="M58">
        <v>1</v>
      </c>
      <c r="O58">
        <f>$Z$52+(-$Z$38*$Z$49*$Z$49/(2*$Z$37)+ $Z$53-$Z$52)/$Z$49*AD$56+$Z$38/(2*$Z$37)*AD$56*AD$56+SUMPRODUCT($Z$58:$Z$82,$AA$58:$AA$82,AD$58:AD$82)</f>
        <v>1.4082036623684622</v>
      </c>
      <c r="Y58">
        <v>1</v>
      </c>
      <c r="Z58" s="3">
        <f>-(2*(-(-1+(-1)^Y58)*$Z$49*$Z$49*$Z$38+Y58*Y58*PI()*PI()*($Z$52+((-1)^(1+Y58))*($Z$53-$Z$51)-$Z$51)*$Z$37+((-1)^Y58)*$Z$49*Y58*Y58*PI()*PI()*$Z$50*$Z$37))/(Y58*Y58*Y58*PI()*PI()*PI()*$Z$37)</f>
        <v>-4.6206154362897545</v>
      </c>
      <c r="AA58">
        <f>EXP(-((Y58*PI()/$Z$49)^2)*$Z$37*0)</f>
        <v>1</v>
      </c>
      <c r="AB58">
        <f t="shared" ref="AB58:AK67" si="6">SIN($Y58*PI()*AB$56/$Z$49)</f>
        <v>0</v>
      </c>
      <c r="AC58">
        <f t="shared" si="6"/>
        <v>6.6090584325699447E-2</v>
      </c>
      <c r="AD58">
        <f t="shared" si="6"/>
        <v>0.1318921713420689</v>
      </c>
      <c r="AE58">
        <f t="shared" si="6"/>
        <v>0.19711702745148033</v>
      </c>
      <c r="AF58">
        <f t="shared" si="6"/>
        <v>0.26147994095381977</v>
      </c>
      <c r="AG58">
        <f t="shared" si="6"/>
        <v>0.32469946920468346</v>
      </c>
      <c r="AH58">
        <f t="shared" si="6"/>
        <v>0.38649916929245226</v>
      </c>
      <c r="AI58">
        <f t="shared" si="6"/>
        <v>0.41678186049529042</v>
      </c>
      <c r="AJ58">
        <f t="shared" si="6"/>
        <v>0.50476553773484378</v>
      </c>
      <c r="AK58">
        <f t="shared" si="6"/>
        <v>0.56071505735167271</v>
      </c>
      <c r="AL58">
        <f t="shared" ref="AL58:AU67" si="7">SIN($Y58*PI()*AL$56/$Z$49)</f>
        <v>0.61421271268966782</v>
      </c>
      <c r="AM58">
        <f t="shared" si="7"/>
        <v>0.66502457211384824</v>
      </c>
      <c r="AN58">
        <f t="shared" si="7"/>
        <v>0.71292844829139712</v>
      </c>
      <c r="AO58">
        <f t="shared" si="7"/>
        <v>0.75771486976033475</v>
      </c>
      <c r="AP58">
        <f t="shared" si="7"/>
        <v>0.7991879968949247</v>
      </c>
      <c r="AQ58">
        <f t="shared" si="7"/>
        <v>0.83716647826252855</v>
      </c>
      <c r="AR58">
        <f t="shared" si="7"/>
        <v>0.87148424362727728</v>
      </c>
      <c r="AS58">
        <f t="shared" si="7"/>
        <v>0.9019912301329589</v>
      </c>
      <c r="AT58">
        <f t="shared" si="7"/>
        <v>0.92855403848970708</v>
      </c>
      <c r="AU58">
        <f t="shared" si="7"/>
        <v>0.95105651629515353</v>
      </c>
      <c r="AV58">
        <f t="shared" ref="AV58:BE67" si="8">SIN($Y58*PI()*AV$56/$Z$49)</f>
        <v>0.96940026593933037</v>
      </c>
      <c r="AW58">
        <f t="shared" si="8"/>
        <v>0.98350507487238237</v>
      </c>
      <c r="AX58">
        <f t="shared" si="8"/>
        <v>0.99330926635363814</v>
      </c>
      <c r="AY58">
        <f t="shared" si="8"/>
        <v>0.99876996914830474</v>
      </c>
      <c r="AZ58">
        <f t="shared" si="8"/>
        <v>0.999863304992469</v>
      </c>
      <c r="BA58">
        <f t="shared" si="8"/>
        <v>0.99658449300666985</v>
      </c>
      <c r="BB58">
        <f t="shared" si="8"/>
        <v>0.98894787060146849</v>
      </c>
      <c r="BC58">
        <f t="shared" si="8"/>
        <v>0.97698683078359927</v>
      </c>
      <c r="BD58">
        <f t="shared" si="8"/>
        <v>0.96075367613684826</v>
      </c>
      <c r="BE58">
        <f t="shared" si="8"/>
        <v>0.94031939011616128</v>
      </c>
      <c r="BF58">
        <f t="shared" ref="BF58:BO67" si="9">SIN($Y58*PI()*BF$56/$Z$49)</f>
        <v>0.91577332665505751</v>
      </c>
      <c r="BG58">
        <f t="shared" si="9"/>
        <v>0.88722281944361181</v>
      </c>
      <c r="BH58">
        <f t="shared" si="9"/>
        <v>0.85479271258553891</v>
      </c>
      <c r="BI58">
        <f t="shared" si="9"/>
        <v>0.81862481468669246</v>
      </c>
      <c r="BJ58">
        <f t="shared" si="9"/>
        <v>0.77887727876211243</v>
      </c>
      <c r="BK58">
        <f t="shared" si="9"/>
        <v>0.73572391067313181</v>
      </c>
      <c r="BL58">
        <f t="shared" si="9"/>
        <v>0.68935340911856591</v>
      </c>
      <c r="BM58">
        <f t="shared" si="9"/>
        <v>0.63996854050331642</v>
      </c>
      <c r="BN58">
        <f t="shared" si="9"/>
        <v>0.58778525229247325</v>
      </c>
      <c r="BO58">
        <f t="shared" si="9"/>
        <v>0.53303172872799409</v>
      </c>
      <c r="BP58">
        <f t="shared" ref="BP58:BX67" si="10">SIN($Y58*PI()*BP$56/$Z$49)</f>
        <v>0.47594739303707367</v>
      </c>
      <c r="BQ58">
        <f t="shared" si="10"/>
        <v>0.41678186049529081</v>
      </c>
      <c r="BR58">
        <f t="shared" si="10"/>
        <v>0.35579384692251625</v>
      </c>
      <c r="BS58">
        <f t="shared" si="10"/>
        <v>0.29325003738446481</v>
      </c>
      <c r="BT58">
        <f t="shared" si="10"/>
        <v>0.22942392004675191</v>
      </c>
      <c r="BU58">
        <f t="shared" si="10"/>
        <v>0.16459459028073403</v>
      </c>
      <c r="BV58">
        <f t="shared" si="10"/>
        <v>9.9045530250463101E-2</v>
      </c>
      <c r="BW58">
        <f t="shared" si="10"/>
        <v>3.3063369317307981E-2</v>
      </c>
      <c r="BX58">
        <f t="shared" si="10"/>
        <v>1.22514845490862E-16</v>
      </c>
    </row>
    <row r="59" spans="13:76" ht="14.45" x14ac:dyDescent="0.3">
      <c r="M59">
        <v>1.5</v>
      </c>
      <c r="O59">
        <f>$Z$52+(-$Z$38*$Z$49*$Z$49/(2*$Z$37)+ $Z$53-$Z$52)/$Z$49*AE$56+$Z$38/(2*$Z$37)*AE$56*AE$56+SUMPRODUCT($Z$58:$Z$82,$AA$58:$AA$82,AE$58:AE$82)</f>
        <v>1.3565812132084663</v>
      </c>
      <c r="Y59">
        <v>2</v>
      </c>
      <c r="Z59" s="3">
        <f t="shared" ref="Z59:Z82" si="11">-(2*(-(-1+(-1)^Y59)*$Z$49*$Z$49*$Z$38+Y59*Y59*PI()*PI()*($Z$52+((-1)^(1+Y59))*($Z$53-$Z$51)-$Z$51)*$Z$37+((-1)^Y59)*$Z$49*Y59*Y59*PI()*PI()*$Z$50*$Z$37))/(Y59*Y59*Y59*PI()*PI()*PI()*$Z$37)</f>
        <v>2.7450574698383119</v>
      </c>
      <c r="AA59">
        <f t="shared" ref="AA59:AA82" si="12">EXP(-((Y59*PI()/$Z$49)^2)*$Z$37*0)</f>
        <v>1</v>
      </c>
      <c r="AB59">
        <f t="shared" si="6"/>
        <v>0</v>
      </c>
      <c r="AC59">
        <f t="shared" si="6"/>
        <v>0.1318921713420689</v>
      </c>
      <c r="AD59">
        <f t="shared" si="6"/>
        <v>0.26147994095381977</v>
      </c>
      <c r="AE59">
        <f t="shared" si="6"/>
        <v>0.38649916929245226</v>
      </c>
      <c r="AF59">
        <f t="shared" si="6"/>
        <v>0.50476553773484378</v>
      </c>
      <c r="AG59">
        <f t="shared" si="6"/>
        <v>0.61421271268966782</v>
      </c>
      <c r="AH59">
        <f t="shared" si="6"/>
        <v>0.71292844829139712</v>
      </c>
      <c r="AI59">
        <f t="shared" si="6"/>
        <v>0.75771486976033475</v>
      </c>
      <c r="AJ59">
        <f t="shared" si="6"/>
        <v>0.87148424362727728</v>
      </c>
      <c r="AK59">
        <f t="shared" si="6"/>
        <v>0.92855403848970708</v>
      </c>
      <c r="AL59">
        <f t="shared" si="7"/>
        <v>0.96940026593933037</v>
      </c>
      <c r="AM59">
        <f t="shared" si="7"/>
        <v>0.99330926635363814</v>
      </c>
      <c r="AN59">
        <f t="shared" si="7"/>
        <v>0.999863304992469</v>
      </c>
      <c r="AO59">
        <f t="shared" si="7"/>
        <v>0.98894787060146849</v>
      </c>
      <c r="AP59">
        <f t="shared" si="7"/>
        <v>0.96075367613684826</v>
      </c>
      <c r="AQ59">
        <f t="shared" si="7"/>
        <v>0.91577332665505751</v>
      </c>
      <c r="AR59">
        <f t="shared" si="7"/>
        <v>0.85479271258553891</v>
      </c>
      <c r="AS59">
        <f t="shared" si="7"/>
        <v>0.77887727876211243</v>
      </c>
      <c r="AT59">
        <f t="shared" si="7"/>
        <v>0.68935340911856591</v>
      </c>
      <c r="AU59">
        <f t="shared" si="7"/>
        <v>0.58778525229247325</v>
      </c>
      <c r="AV59">
        <f t="shared" si="8"/>
        <v>0.47594739303707367</v>
      </c>
      <c r="AW59">
        <f t="shared" si="8"/>
        <v>0.35579384692251625</v>
      </c>
      <c r="AX59">
        <f t="shared" si="8"/>
        <v>0.22942392004675191</v>
      </c>
      <c r="AY59">
        <f t="shared" si="8"/>
        <v>9.9045530250463101E-2</v>
      </c>
      <c r="AZ59">
        <f t="shared" si="8"/>
        <v>-3.3063369317308182E-2</v>
      </c>
      <c r="BA59">
        <f t="shared" si="8"/>
        <v>-0.16459459028073378</v>
      </c>
      <c r="BB59">
        <f t="shared" si="8"/>
        <v>-0.29325003738446503</v>
      </c>
      <c r="BC59">
        <f t="shared" si="8"/>
        <v>-0.41678186049529015</v>
      </c>
      <c r="BD59">
        <f t="shared" si="8"/>
        <v>-0.53303172872799354</v>
      </c>
      <c r="BE59">
        <f t="shared" si="8"/>
        <v>-0.63996854050331653</v>
      </c>
      <c r="BF59">
        <f t="shared" si="9"/>
        <v>-0.73572391067313125</v>
      </c>
      <c r="BG59">
        <f t="shared" si="9"/>
        <v>-0.81862481468669235</v>
      </c>
      <c r="BH59">
        <f t="shared" si="9"/>
        <v>-0.88722281944361192</v>
      </c>
      <c r="BI59">
        <f t="shared" si="9"/>
        <v>-0.94031939011616117</v>
      </c>
      <c r="BJ59">
        <f t="shared" si="9"/>
        <v>-0.97698683078359927</v>
      </c>
      <c r="BK59">
        <f t="shared" si="9"/>
        <v>-0.99658449300666985</v>
      </c>
      <c r="BL59">
        <f t="shared" si="9"/>
        <v>-0.99876996914830485</v>
      </c>
      <c r="BM59">
        <f t="shared" si="9"/>
        <v>-0.98350507487238226</v>
      </c>
      <c r="BN59">
        <f t="shared" si="9"/>
        <v>-0.95105651629515364</v>
      </c>
      <c r="BO59">
        <f t="shared" si="9"/>
        <v>-0.90199123013295923</v>
      </c>
      <c r="BP59">
        <f t="shared" si="10"/>
        <v>-0.83716647826252877</v>
      </c>
      <c r="BQ59">
        <f t="shared" si="10"/>
        <v>-0.75771486976033531</v>
      </c>
      <c r="BR59">
        <f t="shared" si="10"/>
        <v>-0.66502457211384791</v>
      </c>
      <c r="BS59">
        <f t="shared" si="10"/>
        <v>-0.56071505735167282</v>
      </c>
      <c r="BT59">
        <f t="shared" si="10"/>
        <v>-0.44660880685280713</v>
      </c>
      <c r="BU59">
        <f t="shared" si="10"/>
        <v>-0.32469946920468373</v>
      </c>
      <c r="BV59">
        <f t="shared" si="10"/>
        <v>-0.1971170274514811</v>
      </c>
      <c r="BW59">
        <f t="shared" si="10"/>
        <v>-6.6090584325698989E-2</v>
      </c>
      <c r="BX59">
        <f t="shared" si="10"/>
        <v>-2.45029690981724E-16</v>
      </c>
    </row>
    <row r="60" spans="13:76" ht="14.45" x14ac:dyDescent="0.3">
      <c r="M60">
        <v>2</v>
      </c>
      <c r="O60">
        <f>$Z$52+(-$Z$38*$Z$49*$Z$49/(2*$Z$37)+ $Z$53-$Z$52)/$Z$49*AF$56+$Z$38/(2*$Z$37)*AF$56*AF$56+SUMPRODUCT($Z$58:$Z$82,$AA$58:$AA$82,AF$58:AF$82)</f>
        <v>1.1831576254371097</v>
      </c>
      <c r="Y60">
        <v>3</v>
      </c>
      <c r="Z60" s="3">
        <f t="shared" si="11"/>
        <v>-1.5402051454299184</v>
      </c>
      <c r="AA60">
        <f t="shared" si="12"/>
        <v>1</v>
      </c>
      <c r="AB60">
        <f t="shared" si="6"/>
        <v>0</v>
      </c>
      <c r="AC60">
        <f t="shared" si="6"/>
        <v>0.19711702745148033</v>
      </c>
      <c r="AD60">
        <f t="shared" si="6"/>
        <v>0.38649916929245226</v>
      </c>
      <c r="AE60">
        <f t="shared" si="6"/>
        <v>0.56071505735167271</v>
      </c>
      <c r="AF60">
        <f t="shared" si="6"/>
        <v>0.71292844829139712</v>
      </c>
      <c r="AG60">
        <f t="shared" si="6"/>
        <v>0.83716647826252855</v>
      </c>
      <c r="AH60">
        <f t="shared" si="6"/>
        <v>0.92855403848970708</v>
      </c>
      <c r="AI60">
        <f t="shared" si="6"/>
        <v>0.96075367613684814</v>
      </c>
      <c r="AJ60">
        <f t="shared" si="6"/>
        <v>0.999863304992469</v>
      </c>
      <c r="AK60">
        <f t="shared" si="6"/>
        <v>0.97698683078359927</v>
      </c>
      <c r="AL60">
        <f t="shared" si="7"/>
        <v>0.91577332665505751</v>
      </c>
      <c r="AM60">
        <f t="shared" si="7"/>
        <v>0.81862481468669246</v>
      </c>
      <c r="AN60">
        <f t="shared" si="7"/>
        <v>0.68935340911856591</v>
      </c>
      <c r="AO60">
        <f t="shared" si="7"/>
        <v>0.53303172872799409</v>
      </c>
      <c r="AP60">
        <f t="shared" si="7"/>
        <v>0.35579384692251625</v>
      </c>
      <c r="AQ60">
        <f t="shared" si="7"/>
        <v>0.16459459028073403</v>
      </c>
      <c r="AR60">
        <f t="shared" si="7"/>
        <v>-3.3063369317308182E-2</v>
      </c>
      <c r="AS60">
        <f t="shared" si="7"/>
        <v>-0.22942392004675122</v>
      </c>
      <c r="AT60">
        <f t="shared" si="7"/>
        <v>-0.41678186049529015</v>
      </c>
      <c r="AU60">
        <f t="shared" si="7"/>
        <v>-0.58778525229247269</v>
      </c>
      <c r="AV60">
        <f t="shared" si="8"/>
        <v>-0.73572391067313125</v>
      </c>
      <c r="AW60">
        <f t="shared" si="8"/>
        <v>-0.85479271258553902</v>
      </c>
      <c r="AX60">
        <f t="shared" si="8"/>
        <v>-0.94031939011616117</v>
      </c>
      <c r="AY60">
        <f t="shared" si="8"/>
        <v>-0.98894787060146849</v>
      </c>
      <c r="AZ60">
        <f t="shared" si="8"/>
        <v>-0.99876996914830485</v>
      </c>
      <c r="BA60">
        <f t="shared" si="8"/>
        <v>-0.96940026593933049</v>
      </c>
      <c r="BB60">
        <f t="shared" si="8"/>
        <v>-0.90199123013295923</v>
      </c>
      <c r="BC60">
        <f t="shared" si="8"/>
        <v>-0.79918799689492492</v>
      </c>
      <c r="BD60">
        <f t="shared" si="8"/>
        <v>-0.66502457211384791</v>
      </c>
      <c r="BE60">
        <f t="shared" si="8"/>
        <v>-0.50476553773484445</v>
      </c>
      <c r="BF60">
        <f t="shared" si="9"/>
        <v>-0.32469946920468373</v>
      </c>
      <c r="BG60">
        <f t="shared" si="9"/>
        <v>-0.13189217134206951</v>
      </c>
      <c r="BH60">
        <f t="shared" si="9"/>
        <v>6.6090584325699392E-2</v>
      </c>
      <c r="BI60">
        <f t="shared" si="9"/>
        <v>0.26147994095382027</v>
      </c>
      <c r="BJ60">
        <f t="shared" si="9"/>
        <v>0.44660880685280591</v>
      </c>
      <c r="BK60">
        <f t="shared" si="9"/>
        <v>0.61421271268966771</v>
      </c>
      <c r="BL60">
        <f t="shared" si="9"/>
        <v>0.75771486976033442</v>
      </c>
      <c r="BM60">
        <f t="shared" si="9"/>
        <v>0.87148424362727728</v>
      </c>
      <c r="BN60">
        <f t="shared" si="9"/>
        <v>0.9510565162951532</v>
      </c>
      <c r="BO60">
        <f t="shared" si="9"/>
        <v>0.99330926635363814</v>
      </c>
      <c r="BP60">
        <f t="shared" si="10"/>
        <v>0.99658449300666996</v>
      </c>
      <c r="BQ60">
        <f t="shared" si="10"/>
        <v>0.96075367613684826</v>
      </c>
      <c r="BR60">
        <f t="shared" si="10"/>
        <v>0.88722281944361181</v>
      </c>
      <c r="BS60">
        <f t="shared" si="10"/>
        <v>0.7788772787621131</v>
      </c>
      <c r="BT60">
        <f t="shared" si="10"/>
        <v>0.63996854050331697</v>
      </c>
      <c r="BU60">
        <f t="shared" si="10"/>
        <v>0.47594739303707351</v>
      </c>
      <c r="BV60">
        <f t="shared" si="10"/>
        <v>0.2932500373844642</v>
      </c>
      <c r="BW60">
        <f t="shared" si="10"/>
        <v>9.9045530250463351E-2</v>
      </c>
      <c r="BX60">
        <f t="shared" si="10"/>
        <v>3.67544536472586E-16</v>
      </c>
    </row>
    <row r="61" spans="13:76" ht="14.45" x14ac:dyDescent="0.3">
      <c r="M61">
        <v>2.5</v>
      </c>
      <c r="O61">
        <f>$Z$52+(-$Z$38*$Z$49*$Z$49/(2*$Z$37)+ $Z$53-$Z$52)/$Z$49*AG$56+$Z$38/(2*$Z$37)*AG$56*AG$56+SUMPRODUCT($Z$58:$Z$82,$AA$58:$AA$82,AG$58:AG$82)</f>
        <v>1.2371262309708404</v>
      </c>
      <c r="Y61">
        <v>4</v>
      </c>
      <c r="Z61" s="3">
        <f t="shared" si="11"/>
        <v>1.3725287349191559</v>
      </c>
      <c r="AA61">
        <f t="shared" si="12"/>
        <v>1</v>
      </c>
      <c r="AB61">
        <f t="shared" si="6"/>
        <v>0</v>
      </c>
      <c r="AC61">
        <f t="shared" si="6"/>
        <v>0.26147994095381977</v>
      </c>
      <c r="AD61">
        <f t="shared" si="6"/>
        <v>0.50476553773484378</v>
      </c>
      <c r="AE61">
        <f t="shared" si="6"/>
        <v>0.71292844829139712</v>
      </c>
      <c r="AF61">
        <f t="shared" si="6"/>
        <v>0.87148424362727728</v>
      </c>
      <c r="AG61">
        <f t="shared" si="6"/>
        <v>0.96940026593933037</v>
      </c>
      <c r="AH61">
        <f t="shared" si="6"/>
        <v>0.999863304992469</v>
      </c>
      <c r="AI61">
        <f t="shared" si="6"/>
        <v>0.98894787060146849</v>
      </c>
      <c r="AJ61">
        <f t="shared" si="6"/>
        <v>0.85479271258553891</v>
      </c>
      <c r="AK61">
        <f t="shared" si="6"/>
        <v>0.68935340911856591</v>
      </c>
      <c r="AL61">
        <f t="shared" si="7"/>
        <v>0.47594739303707367</v>
      </c>
      <c r="AM61">
        <f t="shared" si="7"/>
        <v>0.22942392004675191</v>
      </c>
      <c r="AN61">
        <f t="shared" si="7"/>
        <v>-3.3063369317308182E-2</v>
      </c>
      <c r="AO61">
        <f t="shared" si="7"/>
        <v>-0.29325003738446503</v>
      </c>
      <c r="AP61">
        <f t="shared" si="7"/>
        <v>-0.53303172872799354</v>
      </c>
      <c r="AQ61">
        <f t="shared" si="7"/>
        <v>-0.73572391067313125</v>
      </c>
      <c r="AR61">
        <f t="shared" si="7"/>
        <v>-0.88722281944361192</v>
      </c>
      <c r="AS61">
        <f t="shared" si="7"/>
        <v>-0.97698683078359927</v>
      </c>
      <c r="AT61">
        <f t="shared" si="7"/>
        <v>-0.99876996914830485</v>
      </c>
      <c r="AU61">
        <f t="shared" si="7"/>
        <v>-0.95105651629515364</v>
      </c>
      <c r="AV61">
        <f t="shared" si="8"/>
        <v>-0.83716647826252877</v>
      </c>
      <c r="AW61">
        <f t="shared" si="8"/>
        <v>-0.66502457211384791</v>
      </c>
      <c r="AX61">
        <f t="shared" si="8"/>
        <v>-0.44660880685280713</v>
      </c>
      <c r="AY61">
        <f t="shared" si="8"/>
        <v>-0.1971170274514811</v>
      </c>
      <c r="AZ61">
        <f t="shared" si="8"/>
        <v>6.6090584325699392E-2</v>
      </c>
      <c r="BA61">
        <f t="shared" si="8"/>
        <v>0.32469946920468329</v>
      </c>
      <c r="BB61">
        <f t="shared" si="8"/>
        <v>0.56071505735167315</v>
      </c>
      <c r="BC61">
        <f t="shared" si="8"/>
        <v>0.75771486976033442</v>
      </c>
      <c r="BD61">
        <f t="shared" si="8"/>
        <v>0.90199123013295868</v>
      </c>
      <c r="BE61">
        <f t="shared" si="8"/>
        <v>0.98350507487238237</v>
      </c>
      <c r="BF61">
        <f t="shared" si="9"/>
        <v>0.99658449300666996</v>
      </c>
      <c r="BG61">
        <f t="shared" si="9"/>
        <v>0.94031939011616139</v>
      </c>
      <c r="BH61">
        <f t="shared" si="9"/>
        <v>0.81862481468669213</v>
      </c>
      <c r="BI61">
        <f t="shared" si="9"/>
        <v>0.63996854050331697</v>
      </c>
      <c r="BJ61">
        <f t="shared" si="9"/>
        <v>0.4167818604952902</v>
      </c>
      <c r="BK61">
        <f t="shared" si="9"/>
        <v>0.1645945902807347</v>
      </c>
      <c r="BL61">
        <f t="shared" si="9"/>
        <v>-9.9045530250462616E-2</v>
      </c>
      <c r="BM61">
        <f t="shared" si="9"/>
        <v>-0.35579384692251709</v>
      </c>
      <c r="BN61">
        <f t="shared" si="9"/>
        <v>-0.5877852522924728</v>
      </c>
      <c r="BO61">
        <f t="shared" si="9"/>
        <v>-0.77887727876211155</v>
      </c>
      <c r="BP61">
        <f t="shared" si="10"/>
        <v>-0.91577332665505717</v>
      </c>
      <c r="BQ61">
        <f t="shared" si="10"/>
        <v>-0.98894787060146816</v>
      </c>
      <c r="BR61">
        <f t="shared" si="10"/>
        <v>-0.99330926635363803</v>
      </c>
      <c r="BS61">
        <f t="shared" si="10"/>
        <v>-0.92855403848970719</v>
      </c>
      <c r="BT61">
        <f t="shared" si="10"/>
        <v>-0.79918799689492559</v>
      </c>
      <c r="BU61">
        <f t="shared" si="10"/>
        <v>-0.61421271268966826</v>
      </c>
      <c r="BV61">
        <f t="shared" si="10"/>
        <v>-0.38649916929245376</v>
      </c>
      <c r="BW61">
        <f t="shared" si="10"/>
        <v>-0.13189217134206799</v>
      </c>
      <c r="BX61">
        <f t="shared" si="10"/>
        <v>-4.90059381963448E-16</v>
      </c>
    </row>
    <row r="62" spans="13:76" ht="14.45" x14ac:dyDescent="0.3">
      <c r="M62">
        <v>3</v>
      </c>
      <c r="O62">
        <f>$Z$52+(-$Z$38*$Z$49*$Z$49/(2*$Z$37)+ $Z$53-$Z$52)/$Z$49*AH$56+$Z$38/(2*$Z$37)*AH$56*AH$56+SUMPRODUCT($Z$58:$Z$82,$AA$58:$AA$82,AH$58:AH$82)</f>
        <v>1.408899955926032</v>
      </c>
      <c r="Y62">
        <v>5</v>
      </c>
      <c r="Z62" s="3">
        <f t="shared" si="11"/>
        <v>-0.92412308725795111</v>
      </c>
      <c r="AA62">
        <f t="shared" si="12"/>
        <v>1</v>
      </c>
      <c r="AB62">
        <f t="shared" si="6"/>
        <v>0</v>
      </c>
      <c r="AC62">
        <f t="shared" si="6"/>
        <v>0.32469946920468346</v>
      </c>
      <c r="AD62">
        <f t="shared" si="6"/>
        <v>0.61421271268966782</v>
      </c>
      <c r="AE62">
        <f t="shared" si="6"/>
        <v>0.83716647826252855</v>
      </c>
      <c r="AF62">
        <f t="shared" si="6"/>
        <v>0.96940026593933037</v>
      </c>
      <c r="AG62">
        <f t="shared" si="6"/>
        <v>0.99658449300666985</v>
      </c>
      <c r="AH62">
        <f t="shared" si="6"/>
        <v>0.91577332665505751</v>
      </c>
      <c r="AI62">
        <f t="shared" si="6"/>
        <v>0.83716647826252866</v>
      </c>
      <c r="AJ62">
        <f t="shared" si="6"/>
        <v>0.47594739303707367</v>
      </c>
      <c r="AK62">
        <f t="shared" si="6"/>
        <v>0.16459459028073403</v>
      </c>
      <c r="AL62">
        <f t="shared" si="7"/>
        <v>-0.16459459028073378</v>
      </c>
      <c r="AM62">
        <f t="shared" si="7"/>
        <v>-0.47594739303707351</v>
      </c>
      <c r="AN62">
        <f t="shared" si="7"/>
        <v>-0.73572391067313125</v>
      </c>
      <c r="AO62">
        <f t="shared" si="7"/>
        <v>-0.91577332665505728</v>
      </c>
      <c r="AP62">
        <f t="shared" si="7"/>
        <v>-0.99658449300666985</v>
      </c>
      <c r="AQ62">
        <f t="shared" si="7"/>
        <v>-0.96940026593933049</v>
      </c>
      <c r="AR62">
        <f t="shared" si="7"/>
        <v>-0.83716647826252877</v>
      </c>
      <c r="AS62">
        <f t="shared" si="7"/>
        <v>-0.61421271268966804</v>
      </c>
      <c r="AT62">
        <f t="shared" si="7"/>
        <v>-0.32469946920468373</v>
      </c>
      <c r="AU62">
        <f t="shared" si="7"/>
        <v>-2.45029690981724E-16</v>
      </c>
      <c r="AV62">
        <f t="shared" si="8"/>
        <v>0.32469946920468329</v>
      </c>
      <c r="AW62">
        <f t="shared" si="8"/>
        <v>0.61421271268966771</v>
      </c>
      <c r="AX62">
        <f t="shared" si="8"/>
        <v>0.83716647826252855</v>
      </c>
      <c r="AY62">
        <f t="shared" si="8"/>
        <v>0.96940026593933037</v>
      </c>
      <c r="AZ62">
        <f t="shared" si="8"/>
        <v>0.99658449300666996</v>
      </c>
      <c r="BA62">
        <f t="shared" si="8"/>
        <v>0.91577332665505751</v>
      </c>
      <c r="BB62">
        <f t="shared" si="8"/>
        <v>0.73572391067313225</v>
      </c>
      <c r="BC62">
        <f t="shared" si="8"/>
        <v>0.47594739303707351</v>
      </c>
      <c r="BD62">
        <f t="shared" si="8"/>
        <v>0.1645945902807347</v>
      </c>
      <c r="BE62">
        <f t="shared" si="8"/>
        <v>-0.16459459028073398</v>
      </c>
      <c r="BF62">
        <f t="shared" si="9"/>
        <v>-0.4759473930370729</v>
      </c>
      <c r="BG62">
        <f t="shared" si="9"/>
        <v>-0.7357239106731317</v>
      </c>
      <c r="BH62">
        <f t="shared" si="9"/>
        <v>-0.91577332665505717</v>
      </c>
      <c r="BI62">
        <f t="shared" si="9"/>
        <v>-0.99658449300666974</v>
      </c>
      <c r="BJ62">
        <f t="shared" si="9"/>
        <v>-0.9694002659393306</v>
      </c>
      <c r="BK62">
        <f t="shared" si="9"/>
        <v>-0.83716647826252943</v>
      </c>
      <c r="BL62">
        <f t="shared" si="9"/>
        <v>-0.61421271268966826</v>
      </c>
      <c r="BM62">
        <f t="shared" si="9"/>
        <v>-0.32469946920468484</v>
      </c>
      <c r="BN62">
        <f t="shared" si="9"/>
        <v>-4.90059381963448E-16</v>
      </c>
      <c r="BO62">
        <f t="shared" si="9"/>
        <v>0.32469946920468223</v>
      </c>
      <c r="BP62">
        <f t="shared" si="10"/>
        <v>0.61421271268966748</v>
      </c>
      <c r="BQ62">
        <f t="shared" si="10"/>
        <v>0.83716647826252788</v>
      </c>
      <c r="BR62">
        <f t="shared" si="10"/>
        <v>0.96940026593933037</v>
      </c>
      <c r="BS62">
        <f t="shared" si="10"/>
        <v>0.99658449300666996</v>
      </c>
      <c r="BT62">
        <f t="shared" si="10"/>
        <v>0.91577332665505751</v>
      </c>
      <c r="BU62">
        <f t="shared" si="10"/>
        <v>0.73572391067313236</v>
      </c>
      <c r="BV62">
        <f t="shared" si="10"/>
        <v>0.47594739303707373</v>
      </c>
      <c r="BW62">
        <f t="shared" si="10"/>
        <v>0.16459459028073495</v>
      </c>
      <c r="BX62">
        <f t="shared" si="10"/>
        <v>6.1257422745431001E-16</v>
      </c>
    </row>
    <row r="63" spans="13:76" ht="14.45" x14ac:dyDescent="0.3">
      <c r="M63">
        <v>3.25</v>
      </c>
      <c r="O63">
        <f>$Z$52+(-$Z$38*$Z$49*$Z$49/(2*$Z$37)+ $Z$53-$Z$52)/$Z$49*AI$56+$Z$38/(2*$Z$37)*AI$56*AI$56+SUMPRODUCT($Z$58:$Z$82,$AA$58:$AA$82,AI$58:AI$82)</f>
        <v>1.4200886166770412</v>
      </c>
      <c r="Y63">
        <v>6</v>
      </c>
      <c r="Z63" s="3">
        <f t="shared" si="11"/>
        <v>0.91501915661277089</v>
      </c>
      <c r="AA63">
        <f t="shared" si="12"/>
        <v>1</v>
      </c>
      <c r="AB63">
        <f t="shared" si="6"/>
        <v>0</v>
      </c>
      <c r="AC63">
        <f t="shared" si="6"/>
        <v>0.38649916929245226</v>
      </c>
      <c r="AD63">
        <f t="shared" si="6"/>
        <v>0.71292844829139712</v>
      </c>
      <c r="AE63">
        <f t="shared" si="6"/>
        <v>0.92855403848970708</v>
      </c>
      <c r="AF63">
        <f t="shared" si="6"/>
        <v>0.999863304992469</v>
      </c>
      <c r="AG63">
        <f t="shared" si="6"/>
        <v>0.91577332665505751</v>
      </c>
      <c r="AH63">
        <f t="shared" si="6"/>
        <v>0.68935340911856591</v>
      </c>
      <c r="AI63">
        <f t="shared" si="6"/>
        <v>0.53303172872799409</v>
      </c>
      <c r="AJ63">
        <f t="shared" si="6"/>
        <v>-3.3063369317308182E-2</v>
      </c>
      <c r="AK63">
        <f t="shared" si="6"/>
        <v>-0.41678186049529015</v>
      </c>
      <c r="AL63">
        <f t="shared" si="7"/>
        <v>-0.73572391067313125</v>
      </c>
      <c r="AM63">
        <f t="shared" si="7"/>
        <v>-0.94031939011616117</v>
      </c>
      <c r="AN63">
        <f t="shared" si="7"/>
        <v>-0.99876996914830485</v>
      </c>
      <c r="AO63">
        <f t="shared" si="7"/>
        <v>-0.90199123013295923</v>
      </c>
      <c r="AP63">
        <f t="shared" si="7"/>
        <v>-0.66502457211384791</v>
      </c>
      <c r="AQ63">
        <f t="shared" si="7"/>
        <v>-0.32469946920468373</v>
      </c>
      <c r="AR63">
        <f t="shared" si="7"/>
        <v>6.6090584325699392E-2</v>
      </c>
      <c r="AS63">
        <f t="shared" si="7"/>
        <v>0.44660880685280591</v>
      </c>
      <c r="AT63">
        <f t="shared" si="7"/>
        <v>0.75771486976033442</v>
      </c>
      <c r="AU63">
        <f t="shared" si="7"/>
        <v>0.9510565162951532</v>
      </c>
      <c r="AV63">
        <f t="shared" si="8"/>
        <v>0.99658449300666996</v>
      </c>
      <c r="AW63">
        <f t="shared" si="8"/>
        <v>0.88722281944361181</v>
      </c>
      <c r="AX63">
        <f t="shared" si="8"/>
        <v>0.63996854050331697</v>
      </c>
      <c r="AY63">
        <f t="shared" si="8"/>
        <v>0.2932500373844642</v>
      </c>
      <c r="AZ63">
        <f t="shared" si="8"/>
        <v>-9.9045530250462616E-2</v>
      </c>
      <c r="BA63">
        <f t="shared" si="8"/>
        <v>-0.4759473930370729</v>
      </c>
      <c r="BB63">
        <f t="shared" si="8"/>
        <v>-0.77887727876211155</v>
      </c>
      <c r="BC63">
        <f t="shared" si="8"/>
        <v>-0.96075367613684803</v>
      </c>
      <c r="BD63">
        <f t="shared" si="8"/>
        <v>-0.99330926635363803</v>
      </c>
      <c r="BE63">
        <f t="shared" si="8"/>
        <v>-0.87148424362727805</v>
      </c>
      <c r="BF63">
        <f t="shared" si="9"/>
        <v>-0.61421271268966826</v>
      </c>
      <c r="BG63">
        <f t="shared" si="9"/>
        <v>-0.26147994095382093</v>
      </c>
      <c r="BH63">
        <f t="shared" si="9"/>
        <v>0.13189217134206879</v>
      </c>
      <c r="BI63">
        <f t="shared" si="9"/>
        <v>0.50476553773484456</v>
      </c>
      <c r="BJ63">
        <f t="shared" si="9"/>
        <v>0.79918799689492392</v>
      </c>
      <c r="BK63">
        <f t="shared" si="9"/>
        <v>0.96940026593933037</v>
      </c>
      <c r="BL63">
        <f t="shared" si="9"/>
        <v>0.9889478706014686</v>
      </c>
      <c r="BM63">
        <f t="shared" si="9"/>
        <v>0.85479271258553902</v>
      </c>
      <c r="BN63">
        <f t="shared" si="9"/>
        <v>0.58778525229247502</v>
      </c>
      <c r="BO63">
        <f t="shared" si="9"/>
        <v>0.2294239200467528</v>
      </c>
      <c r="BP63">
        <f t="shared" si="10"/>
        <v>-0.16459459028073201</v>
      </c>
      <c r="BQ63">
        <f t="shared" si="10"/>
        <v>-0.53303172872799309</v>
      </c>
      <c r="BR63">
        <f t="shared" si="10"/>
        <v>-0.81862481468669257</v>
      </c>
      <c r="BS63">
        <f t="shared" si="10"/>
        <v>-0.97698683078359883</v>
      </c>
      <c r="BT63">
        <f t="shared" si="10"/>
        <v>-0.98350507487238259</v>
      </c>
      <c r="BU63">
        <f t="shared" si="10"/>
        <v>-0.83716647826252855</v>
      </c>
      <c r="BV63">
        <f t="shared" si="10"/>
        <v>-0.56071505735167171</v>
      </c>
      <c r="BW63">
        <f t="shared" si="10"/>
        <v>-0.19711702745148157</v>
      </c>
      <c r="BX63">
        <f t="shared" si="10"/>
        <v>-7.3508907294517201E-16</v>
      </c>
    </row>
    <row r="64" spans="13:76" ht="14.45" x14ac:dyDescent="0.3">
      <c r="M64">
        <v>4</v>
      </c>
      <c r="O64">
        <f>$Z$52+(-$Z$38*$Z$49*$Z$49/(2*$Z$37)+ $Z$53-$Z$52)/$Z$49*AJ$56+$Z$38/(2*$Z$37)*AJ$56*AJ$56+SUMPRODUCT($Z$58:$Z$82,$AA$58:$AA$82,AJ$58:AJ$82)</f>
        <v>1.2262173572923645</v>
      </c>
      <c r="Y64">
        <v>7</v>
      </c>
      <c r="Z64" s="3">
        <f t="shared" si="11"/>
        <v>-0.66008791946996481</v>
      </c>
      <c r="AA64">
        <f t="shared" si="12"/>
        <v>1</v>
      </c>
      <c r="AB64">
        <f t="shared" si="6"/>
        <v>0</v>
      </c>
      <c r="AC64">
        <f t="shared" si="6"/>
        <v>0.44660880685280652</v>
      </c>
      <c r="AD64">
        <f t="shared" si="6"/>
        <v>0.7991879968949247</v>
      </c>
      <c r="AE64">
        <f t="shared" si="6"/>
        <v>0.98350507487238237</v>
      </c>
      <c r="AF64">
        <f t="shared" si="6"/>
        <v>0.96075367613684826</v>
      </c>
      <c r="AG64">
        <f t="shared" si="6"/>
        <v>0.73572391067313181</v>
      </c>
      <c r="AH64">
        <f t="shared" si="6"/>
        <v>0.35579384692251625</v>
      </c>
      <c r="AI64">
        <f t="shared" si="6"/>
        <v>0.13189217134206896</v>
      </c>
      <c r="AJ64">
        <f t="shared" si="6"/>
        <v>-0.53303172872799354</v>
      </c>
      <c r="AK64">
        <f t="shared" si="6"/>
        <v>-0.85479271258553902</v>
      </c>
      <c r="AL64">
        <f t="shared" si="7"/>
        <v>-0.99658449300666985</v>
      </c>
      <c r="AM64">
        <f t="shared" si="7"/>
        <v>-0.92855403848970708</v>
      </c>
      <c r="AN64">
        <f t="shared" si="7"/>
        <v>-0.66502457211384791</v>
      </c>
      <c r="AO64">
        <f t="shared" si="7"/>
        <v>-0.26147994095381988</v>
      </c>
      <c r="AP64">
        <f t="shared" si="7"/>
        <v>0.19711702745147974</v>
      </c>
      <c r="AQ64">
        <f t="shared" si="7"/>
        <v>0.61421271268966771</v>
      </c>
      <c r="AR64">
        <f t="shared" si="7"/>
        <v>0.90199123013295868</v>
      </c>
      <c r="AS64">
        <f t="shared" si="7"/>
        <v>0.999863304992469</v>
      </c>
      <c r="AT64">
        <f t="shared" si="7"/>
        <v>0.88722281944361181</v>
      </c>
      <c r="AU64">
        <f t="shared" si="7"/>
        <v>0.58778525229247336</v>
      </c>
      <c r="AV64">
        <f t="shared" si="8"/>
        <v>0.1645945902807347</v>
      </c>
      <c r="AW64">
        <f t="shared" si="8"/>
        <v>-0.2932500373844652</v>
      </c>
      <c r="AX64">
        <f t="shared" si="8"/>
        <v>-0.6893534091185658</v>
      </c>
      <c r="AY64">
        <f t="shared" si="8"/>
        <v>-0.94031939011616106</v>
      </c>
      <c r="AZ64">
        <f t="shared" si="8"/>
        <v>-0.99330926635363803</v>
      </c>
      <c r="BA64">
        <f t="shared" si="8"/>
        <v>-0.83716647826252943</v>
      </c>
      <c r="BB64">
        <f t="shared" si="8"/>
        <v>-0.50476553773484389</v>
      </c>
      <c r="BC64">
        <f t="shared" si="8"/>
        <v>-6.6090584325700114E-2</v>
      </c>
      <c r="BD64">
        <f t="shared" si="8"/>
        <v>0.38649916929245121</v>
      </c>
      <c r="BE64">
        <f t="shared" si="8"/>
        <v>0.75771486976033475</v>
      </c>
      <c r="BF64">
        <f t="shared" si="9"/>
        <v>0.96940026593933037</v>
      </c>
      <c r="BG64">
        <f t="shared" si="9"/>
        <v>0.97698683078359949</v>
      </c>
      <c r="BH64">
        <f t="shared" si="9"/>
        <v>0.77887727876211332</v>
      </c>
      <c r="BI64">
        <f t="shared" si="9"/>
        <v>0.41678186049529042</v>
      </c>
      <c r="BJ64">
        <f t="shared" si="9"/>
        <v>-3.3063369317307696E-2</v>
      </c>
      <c r="BK64">
        <f t="shared" si="9"/>
        <v>-0.47594739303707267</v>
      </c>
      <c r="BL64">
        <f t="shared" si="9"/>
        <v>-0.81862481468669257</v>
      </c>
      <c r="BM64">
        <f t="shared" si="9"/>
        <v>-0.98894787060146816</v>
      </c>
      <c r="BN64">
        <f t="shared" si="9"/>
        <v>-0.95105651629515375</v>
      </c>
      <c r="BO64">
        <f t="shared" si="9"/>
        <v>-0.71292844829139668</v>
      </c>
      <c r="BP64">
        <f t="shared" si="10"/>
        <v>-0.32469946920468507</v>
      </c>
      <c r="BQ64">
        <f t="shared" si="10"/>
        <v>0.13189217134206854</v>
      </c>
      <c r="BR64">
        <f t="shared" si="10"/>
        <v>0.56071505735167348</v>
      </c>
      <c r="BS64">
        <f t="shared" si="10"/>
        <v>0.87148424362727661</v>
      </c>
      <c r="BT64">
        <f t="shared" si="10"/>
        <v>0.99876996914830474</v>
      </c>
      <c r="BU64">
        <f t="shared" si="10"/>
        <v>0.91577332665505695</v>
      </c>
      <c r="BV64">
        <f t="shared" si="10"/>
        <v>0.63996854050331731</v>
      </c>
      <c r="BW64">
        <f t="shared" si="10"/>
        <v>0.22942392004675133</v>
      </c>
      <c r="BX64">
        <f t="shared" si="10"/>
        <v>8.5760391843603401E-16</v>
      </c>
    </row>
    <row r="65" spans="13:76" ht="14.45" x14ac:dyDescent="0.3">
      <c r="M65">
        <v>4.5</v>
      </c>
      <c r="O65">
        <f>$Z$52+(-$Z$38*$Z$49*$Z$49/(2*$Z$37)+ $Z$53-$Z$52)/$Z$49*AK$56+$Z$38/(2*$Z$37)*AK$56*AK$56+SUMPRODUCT($Z$58:$Z$82,$AA$58:$AA$82,AK$58:AK$82)</f>
        <v>1.3125572397468797</v>
      </c>
      <c r="Y65">
        <v>8</v>
      </c>
      <c r="Z65" s="3">
        <f t="shared" si="11"/>
        <v>0.68626436745957797</v>
      </c>
      <c r="AA65">
        <f t="shared" si="12"/>
        <v>1</v>
      </c>
      <c r="AB65">
        <f t="shared" si="6"/>
        <v>0</v>
      </c>
      <c r="AC65">
        <f t="shared" si="6"/>
        <v>0.50476553773484378</v>
      </c>
      <c r="AD65">
        <f t="shared" si="6"/>
        <v>0.87148424362727728</v>
      </c>
      <c r="AE65">
        <f t="shared" si="6"/>
        <v>0.999863304992469</v>
      </c>
      <c r="AF65">
        <f t="shared" si="6"/>
        <v>0.85479271258553891</v>
      </c>
      <c r="AG65">
        <f t="shared" si="6"/>
        <v>0.47594739303707367</v>
      </c>
      <c r="AH65">
        <f t="shared" si="6"/>
        <v>-3.3063369317308182E-2</v>
      </c>
      <c r="AI65">
        <f t="shared" si="6"/>
        <v>-0.29325003738446503</v>
      </c>
      <c r="AJ65">
        <f t="shared" si="6"/>
        <v>-0.88722281944361192</v>
      </c>
      <c r="AK65">
        <f t="shared" si="6"/>
        <v>-0.99876996914830485</v>
      </c>
      <c r="AL65">
        <f t="shared" si="7"/>
        <v>-0.83716647826252877</v>
      </c>
      <c r="AM65">
        <f t="shared" si="7"/>
        <v>-0.44660880685280713</v>
      </c>
      <c r="AN65">
        <f t="shared" si="7"/>
        <v>6.6090584325699392E-2</v>
      </c>
      <c r="AO65">
        <f t="shared" si="7"/>
        <v>0.56071505735167315</v>
      </c>
      <c r="AP65">
        <f t="shared" si="7"/>
        <v>0.90199123013295868</v>
      </c>
      <c r="AQ65">
        <f t="shared" si="7"/>
        <v>0.99658449300666996</v>
      </c>
      <c r="AR65">
        <f t="shared" si="7"/>
        <v>0.81862481468669213</v>
      </c>
      <c r="AS65">
        <f t="shared" si="7"/>
        <v>0.4167818604952902</v>
      </c>
      <c r="AT65">
        <f t="shared" si="7"/>
        <v>-9.9045530250462616E-2</v>
      </c>
      <c r="AU65">
        <f t="shared" si="7"/>
        <v>-0.5877852522924728</v>
      </c>
      <c r="AV65">
        <f t="shared" si="8"/>
        <v>-0.91577332665505717</v>
      </c>
      <c r="AW65">
        <f t="shared" si="8"/>
        <v>-0.99330926635363803</v>
      </c>
      <c r="AX65">
        <f t="shared" si="8"/>
        <v>-0.79918799689492559</v>
      </c>
      <c r="AY65">
        <f t="shared" si="8"/>
        <v>-0.38649916929245376</v>
      </c>
      <c r="AZ65">
        <f t="shared" si="8"/>
        <v>0.13189217134206879</v>
      </c>
      <c r="BA65">
        <f t="shared" si="8"/>
        <v>0.61421271268966748</v>
      </c>
      <c r="BB65">
        <f t="shared" si="8"/>
        <v>0.92855403848970752</v>
      </c>
      <c r="BC65">
        <f t="shared" si="8"/>
        <v>0.9889478706014686</v>
      </c>
      <c r="BD65">
        <f t="shared" si="8"/>
        <v>0.77887727876211332</v>
      </c>
      <c r="BE65">
        <f t="shared" si="8"/>
        <v>0.35579384692251631</v>
      </c>
      <c r="BF65">
        <f t="shared" si="9"/>
        <v>-0.16459459028073201</v>
      </c>
      <c r="BG65">
        <f t="shared" si="9"/>
        <v>-0.6399685405033162</v>
      </c>
      <c r="BH65">
        <f t="shared" si="9"/>
        <v>-0.94031939011616161</v>
      </c>
      <c r="BI65">
        <f t="shared" si="9"/>
        <v>-0.98350507487238259</v>
      </c>
      <c r="BJ65">
        <f t="shared" si="9"/>
        <v>-0.75771486976033442</v>
      </c>
      <c r="BK65">
        <f t="shared" si="9"/>
        <v>-0.32469946920468507</v>
      </c>
      <c r="BL65">
        <f t="shared" si="9"/>
        <v>0.19711702745148013</v>
      </c>
      <c r="BM65">
        <f t="shared" si="9"/>
        <v>0.66502457211384924</v>
      </c>
      <c r="BN65">
        <f t="shared" si="9"/>
        <v>0.95105651629515331</v>
      </c>
      <c r="BO65">
        <f t="shared" si="9"/>
        <v>0.97698683078359994</v>
      </c>
      <c r="BP65">
        <f t="shared" si="10"/>
        <v>0.73572391067313259</v>
      </c>
      <c r="BQ65">
        <f t="shared" si="10"/>
        <v>0.29325003738446809</v>
      </c>
      <c r="BR65">
        <f t="shared" si="10"/>
        <v>-0.2294239200467531</v>
      </c>
      <c r="BS65">
        <f t="shared" si="10"/>
        <v>-0.68935340911856546</v>
      </c>
      <c r="BT65">
        <f t="shared" si="10"/>
        <v>-0.96075367613684748</v>
      </c>
      <c r="BU65">
        <f t="shared" si="10"/>
        <v>-0.96940026593933071</v>
      </c>
      <c r="BV65">
        <f t="shared" si="10"/>
        <v>-0.71292844829139934</v>
      </c>
      <c r="BW65">
        <f t="shared" si="10"/>
        <v>-0.26147994095381799</v>
      </c>
      <c r="BX65">
        <f t="shared" si="10"/>
        <v>-9.8011876392689601E-16</v>
      </c>
    </row>
    <row r="66" spans="13:76" ht="14.45" x14ac:dyDescent="0.3">
      <c r="M66">
        <v>5</v>
      </c>
      <c r="O66">
        <f>$Z$52+(-$Z$38*$Z$49*$Z$49/(2*$Z$37)+ $Z$53-$Z$52)/$Z$49*AL$56+$Z$38/(2*$Z$37)*AL$56*AL$56+SUMPRODUCT($Z$58:$Z$82,$AA$58:$AA$82,AL$58:AL$82)</f>
        <v>1.4589428279822387</v>
      </c>
      <c r="Y66">
        <v>9</v>
      </c>
      <c r="Z66" s="3">
        <f t="shared" si="11"/>
        <v>-0.51340171514330613</v>
      </c>
      <c r="AA66">
        <f t="shared" si="12"/>
        <v>1</v>
      </c>
      <c r="AB66">
        <f t="shared" si="6"/>
        <v>0</v>
      </c>
      <c r="AC66">
        <f t="shared" si="6"/>
        <v>0.56071505735167271</v>
      </c>
      <c r="AD66">
        <f t="shared" si="6"/>
        <v>0.92855403848970708</v>
      </c>
      <c r="AE66">
        <f t="shared" si="6"/>
        <v>0.97698683078359927</v>
      </c>
      <c r="AF66">
        <f t="shared" si="6"/>
        <v>0.68935340911856591</v>
      </c>
      <c r="AG66">
        <f t="shared" si="6"/>
        <v>0.16459459028073403</v>
      </c>
      <c r="AH66">
        <f t="shared" si="6"/>
        <v>-0.41678186049529015</v>
      </c>
      <c r="AI66">
        <f t="shared" si="6"/>
        <v>-0.66502457211384802</v>
      </c>
      <c r="AJ66">
        <f t="shared" si="6"/>
        <v>-0.99876996914830485</v>
      </c>
      <c r="AK66">
        <f t="shared" si="6"/>
        <v>-0.79918799689492492</v>
      </c>
      <c r="AL66">
        <f t="shared" si="7"/>
        <v>-0.32469946920468373</v>
      </c>
      <c r="AM66">
        <f t="shared" si="7"/>
        <v>0.26147994095382027</v>
      </c>
      <c r="AN66">
        <f t="shared" si="7"/>
        <v>0.75771486976033442</v>
      </c>
      <c r="AO66">
        <f t="shared" si="7"/>
        <v>0.99330926635363814</v>
      </c>
      <c r="AP66">
        <f t="shared" si="7"/>
        <v>0.88722281944361181</v>
      </c>
      <c r="AQ66">
        <f t="shared" si="7"/>
        <v>0.47594739303707351</v>
      </c>
      <c r="AR66">
        <f t="shared" si="7"/>
        <v>-9.9045530250462616E-2</v>
      </c>
      <c r="AS66">
        <f t="shared" si="7"/>
        <v>-0.63996854050331631</v>
      </c>
      <c r="AT66">
        <f t="shared" si="7"/>
        <v>-0.96075367613684803</v>
      </c>
      <c r="AU66">
        <f t="shared" si="7"/>
        <v>-0.95105651629515375</v>
      </c>
      <c r="AV66">
        <f t="shared" si="8"/>
        <v>-0.61421271268966826</v>
      </c>
      <c r="AW66">
        <f t="shared" si="8"/>
        <v>-6.6090584325700114E-2</v>
      </c>
      <c r="AX66">
        <f t="shared" si="8"/>
        <v>0.50476553773484456</v>
      </c>
      <c r="AY66">
        <f t="shared" si="8"/>
        <v>0.90199123013295857</v>
      </c>
      <c r="AZ66">
        <f t="shared" si="8"/>
        <v>0.9889478706014686</v>
      </c>
      <c r="BA66">
        <f t="shared" si="8"/>
        <v>0.73572391067313236</v>
      </c>
      <c r="BB66">
        <f t="shared" si="8"/>
        <v>0.2294239200467528</v>
      </c>
      <c r="BC66">
        <f t="shared" si="8"/>
        <v>-0.3557938469225152</v>
      </c>
      <c r="BD66">
        <f t="shared" si="8"/>
        <v>-0.81862481468669257</v>
      </c>
      <c r="BE66">
        <f t="shared" si="8"/>
        <v>-0.99986330499246889</v>
      </c>
      <c r="BF66">
        <f t="shared" si="9"/>
        <v>-0.83716647826252855</v>
      </c>
      <c r="BG66">
        <f t="shared" si="9"/>
        <v>-0.38649916929245398</v>
      </c>
      <c r="BH66">
        <f t="shared" si="9"/>
        <v>0.19711702745148013</v>
      </c>
      <c r="BI66">
        <f t="shared" si="9"/>
        <v>0.71292844829139557</v>
      </c>
      <c r="BJ66">
        <f t="shared" si="9"/>
        <v>0.98350507487238226</v>
      </c>
      <c r="BK66">
        <f t="shared" si="9"/>
        <v>0.91577332665505695</v>
      </c>
      <c r="BL66">
        <f t="shared" si="9"/>
        <v>0.53303172872799431</v>
      </c>
      <c r="BM66">
        <f t="shared" si="9"/>
        <v>-3.306336931730567E-2</v>
      </c>
      <c r="BN66">
        <f t="shared" si="9"/>
        <v>-0.58778525229247247</v>
      </c>
      <c r="BO66">
        <f t="shared" si="9"/>
        <v>-0.9403193901161615</v>
      </c>
      <c r="BP66">
        <f t="shared" si="10"/>
        <v>-0.96940026593933071</v>
      </c>
      <c r="BQ66">
        <f t="shared" si="10"/>
        <v>-0.6650245721138478</v>
      </c>
      <c r="BR66">
        <f t="shared" si="10"/>
        <v>-0.13189217134207024</v>
      </c>
      <c r="BS66">
        <f t="shared" si="10"/>
        <v>0.44660880685280679</v>
      </c>
      <c r="BT66">
        <f t="shared" si="10"/>
        <v>0.87148424362727828</v>
      </c>
      <c r="BU66">
        <f t="shared" si="10"/>
        <v>0.99658449300667018</v>
      </c>
      <c r="BV66">
        <f t="shared" si="10"/>
        <v>0.77887727876211355</v>
      </c>
      <c r="BW66">
        <f t="shared" si="10"/>
        <v>0.29325003738446831</v>
      </c>
      <c r="BX66">
        <f t="shared" si="10"/>
        <v>1.102633609417758E-15</v>
      </c>
    </row>
    <row r="67" spans="13:76" ht="14.45" x14ac:dyDescent="0.3">
      <c r="M67">
        <v>5.5</v>
      </c>
      <c r="O67">
        <f>$Z$52+(-$Z$38*$Z$49*$Z$49/(2*$Z$37)+ $Z$53-$Z$52)/$Z$49*AM$56+$Z$38/(2*$Z$37)*AM$56*AM$56+SUMPRODUCT($Z$58:$Z$82,$AA$58:$AA$82,AM$58:AM$82)</f>
        <v>1.3693676699393897</v>
      </c>
      <c r="Y67">
        <v>10</v>
      </c>
      <c r="Z67" s="3">
        <f t="shared" si="11"/>
        <v>0.54901149396766258</v>
      </c>
      <c r="AA67">
        <f t="shared" si="12"/>
        <v>1</v>
      </c>
      <c r="AB67">
        <f t="shared" si="6"/>
        <v>0</v>
      </c>
      <c r="AC67">
        <f t="shared" si="6"/>
        <v>0.61421271268966782</v>
      </c>
      <c r="AD67">
        <f t="shared" si="6"/>
        <v>0.96940026593933037</v>
      </c>
      <c r="AE67">
        <f t="shared" si="6"/>
        <v>0.91577332665505751</v>
      </c>
      <c r="AF67">
        <f t="shared" si="6"/>
        <v>0.47594739303707367</v>
      </c>
      <c r="AG67">
        <f t="shared" si="6"/>
        <v>-0.16459459028073378</v>
      </c>
      <c r="AH67">
        <f t="shared" si="6"/>
        <v>-0.73572391067313125</v>
      </c>
      <c r="AI67">
        <f t="shared" si="6"/>
        <v>-0.91577332665505728</v>
      </c>
      <c r="AJ67">
        <f t="shared" si="6"/>
        <v>-0.83716647826252877</v>
      </c>
      <c r="AK67">
        <f t="shared" si="6"/>
        <v>-0.32469946920468373</v>
      </c>
      <c r="AL67">
        <f t="shared" si="7"/>
        <v>0.32469946920468329</v>
      </c>
      <c r="AM67">
        <f t="shared" si="7"/>
        <v>0.83716647826252855</v>
      </c>
      <c r="AN67">
        <f t="shared" si="7"/>
        <v>0.99658449300666996</v>
      </c>
      <c r="AO67">
        <f t="shared" si="7"/>
        <v>0.73572391067313225</v>
      </c>
      <c r="AP67">
        <f t="shared" si="7"/>
        <v>0.1645945902807347</v>
      </c>
      <c r="AQ67">
        <f t="shared" si="7"/>
        <v>-0.4759473930370729</v>
      </c>
      <c r="AR67">
        <f t="shared" si="7"/>
        <v>-0.91577332665505717</v>
      </c>
      <c r="AS67">
        <f t="shared" si="7"/>
        <v>-0.9694002659393306</v>
      </c>
      <c r="AT67">
        <f t="shared" si="7"/>
        <v>-0.61421271268966826</v>
      </c>
      <c r="AU67">
        <f t="shared" si="7"/>
        <v>-4.90059381963448E-16</v>
      </c>
      <c r="AV67">
        <f t="shared" si="8"/>
        <v>0.61421271268966748</v>
      </c>
      <c r="AW67">
        <f t="shared" si="8"/>
        <v>0.96940026593933037</v>
      </c>
      <c r="AX67">
        <f t="shared" si="8"/>
        <v>0.91577332665505751</v>
      </c>
      <c r="AY67">
        <f t="shared" si="8"/>
        <v>0.47594739303707373</v>
      </c>
      <c r="AZ67">
        <f t="shared" si="8"/>
        <v>-0.16459459028073201</v>
      </c>
      <c r="BA67">
        <f t="shared" si="8"/>
        <v>-0.73572391067313159</v>
      </c>
      <c r="BB67">
        <f t="shared" si="8"/>
        <v>-0.99658449300666974</v>
      </c>
      <c r="BC67">
        <f t="shared" si="8"/>
        <v>-0.83716647826252855</v>
      </c>
      <c r="BD67">
        <f t="shared" si="8"/>
        <v>-0.32469946920468507</v>
      </c>
      <c r="BE67">
        <f t="shared" si="8"/>
        <v>0.32469946920468368</v>
      </c>
      <c r="BF67">
        <f t="shared" si="9"/>
        <v>0.83716647826252777</v>
      </c>
      <c r="BG67">
        <f t="shared" si="9"/>
        <v>0.99658449300666985</v>
      </c>
      <c r="BH67">
        <f t="shared" si="9"/>
        <v>0.73572391067313259</v>
      </c>
      <c r="BI67">
        <f t="shared" si="9"/>
        <v>0.16459459028073695</v>
      </c>
      <c r="BJ67">
        <f t="shared" si="9"/>
        <v>-0.47594739303707245</v>
      </c>
      <c r="BK67">
        <f t="shared" si="9"/>
        <v>-0.91577332665505629</v>
      </c>
      <c r="BL67">
        <f t="shared" si="9"/>
        <v>-0.96940026593933071</v>
      </c>
      <c r="BM67">
        <f t="shared" si="9"/>
        <v>-0.61421271268967004</v>
      </c>
      <c r="BN67">
        <f t="shared" si="9"/>
        <v>-9.8011876392689601E-16</v>
      </c>
      <c r="BO67">
        <f t="shared" si="9"/>
        <v>0.61421271268966571</v>
      </c>
      <c r="BP67">
        <f t="shared" si="10"/>
        <v>0.96940026593933026</v>
      </c>
      <c r="BQ67">
        <f t="shared" si="10"/>
        <v>0.91577332665505851</v>
      </c>
      <c r="BR67">
        <f t="shared" si="10"/>
        <v>0.47594739303707417</v>
      </c>
      <c r="BS67">
        <f t="shared" si="10"/>
        <v>-0.16459459028073151</v>
      </c>
      <c r="BT67">
        <f t="shared" si="10"/>
        <v>-0.73572391067313125</v>
      </c>
      <c r="BU67">
        <f t="shared" si="10"/>
        <v>-0.99658449300666963</v>
      </c>
      <c r="BV67">
        <f t="shared" si="10"/>
        <v>-0.83716647826252877</v>
      </c>
      <c r="BW67">
        <f t="shared" si="10"/>
        <v>-0.32469946920468551</v>
      </c>
      <c r="BX67">
        <f t="shared" si="10"/>
        <v>-1.22514845490862E-15</v>
      </c>
    </row>
    <row r="68" spans="13:76" ht="14.45" x14ac:dyDescent="0.3">
      <c r="M68">
        <v>6</v>
      </c>
      <c r="O68">
        <f>$Z$52+(-$Z$38*$Z$49*$Z$49/(2*$Z$37)+ $Z$53-$Z$52)/$Z$49*AN$56+$Z$38/(2*$Z$37)*AN$56*AN$56+SUMPRODUCT($Z$58:$Z$82,$AA$58:$AA$82,AN$58:AN$82)</f>
        <v>1.2612290525158429</v>
      </c>
      <c r="Y68">
        <v>11</v>
      </c>
      <c r="Z68" s="3">
        <f t="shared" si="11"/>
        <v>-0.42005594875361418</v>
      </c>
      <c r="AA68">
        <f t="shared" si="12"/>
        <v>1</v>
      </c>
      <c r="AB68">
        <f t="shared" ref="AB68:AK82" si="13">SIN($Y68*PI()*AB$56/$Z$49)</f>
        <v>0</v>
      </c>
      <c r="AC68">
        <f t="shared" si="13"/>
        <v>0.66502457211384824</v>
      </c>
      <c r="AD68">
        <f t="shared" si="13"/>
        <v>0.99330926635363814</v>
      </c>
      <c r="AE68">
        <f t="shared" si="13"/>
        <v>0.81862481468669246</v>
      </c>
      <c r="AF68">
        <f t="shared" si="13"/>
        <v>0.22942392004675191</v>
      </c>
      <c r="AG68">
        <f t="shared" si="13"/>
        <v>-0.47594739303707306</v>
      </c>
      <c r="AH68">
        <f t="shared" si="13"/>
        <v>-0.94031939011616117</v>
      </c>
      <c r="AI68">
        <f t="shared" si="13"/>
        <v>-0.999863304992469</v>
      </c>
      <c r="AJ68">
        <f t="shared" si="13"/>
        <v>-0.44660880685280713</v>
      </c>
      <c r="AK68">
        <f t="shared" si="13"/>
        <v>0.26147994095381855</v>
      </c>
      <c r="AL68">
        <f t="shared" ref="AL68:AU82" si="14">SIN($Y68*PI()*AL$56/$Z$49)</f>
        <v>0.83716647826252799</v>
      </c>
      <c r="AM68">
        <f t="shared" si="14"/>
        <v>0.9889478706014686</v>
      </c>
      <c r="AN68">
        <f t="shared" si="14"/>
        <v>0.63996854050331697</v>
      </c>
      <c r="AO68">
        <f t="shared" si="14"/>
        <v>-3.3063369317306163E-2</v>
      </c>
      <c r="AP68">
        <f t="shared" si="14"/>
        <v>-0.68935340911856458</v>
      </c>
      <c r="AQ68">
        <f t="shared" si="14"/>
        <v>-0.99658449300666974</v>
      </c>
      <c r="AR68">
        <f t="shared" si="14"/>
        <v>-0.79918799689492559</v>
      </c>
      <c r="AS68">
        <f t="shared" si="14"/>
        <v>-0.19711702745148135</v>
      </c>
      <c r="AT68">
        <f t="shared" si="14"/>
        <v>0.50476553773484145</v>
      </c>
      <c r="AU68">
        <f t="shared" si="14"/>
        <v>0.95105651629515287</v>
      </c>
      <c r="AV68">
        <f t="shared" ref="AV68:BE82" si="15">SIN($Y68*PI()*AV$56/$Z$49)</f>
        <v>0.91577332665505828</v>
      </c>
      <c r="AW68">
        <f t="shared" si="15"/>
        <v>0.41678186049529203</v>
      </c>
      <c r="AX68">
        <f t="shared" si="15"/>
        <v>-0.29325003738446326</v>
      </c>
      <c r="AY68">
        <f t="shared" si="15"/>
        <v>-0.85479271258553735</v>
      </c>
      <c r="AZ68">
        <f t="shared" si="15"/>
        <v>-0.98350507487238259</v>
      </c>
      <c r="BA68">
        <f t="shared" si="15"/>
        <v>-0.61421271268966982</v>
      </c>
      <c r="BB68">
        <f t="shared" si="15"/>
        <v>6.6090584325695353E-2</v>
      </c>
      <c r="BC68">
        <f t="shared" si="15"/>
        <v>0.71292844829139557</v>
      </c>
      <c r="BD68">
        <f t="shared" si="15"/>
        <v>0.99876996914830463</v>
      </c>
      <c r="BE68">
        <f t="shared" si="15"/>
        <v>0.77887727876211343</v>
      </c>
      <c r="BF68">
        <f t="shared" ref="BF68:BO82" si="16">SIN($Y68*PI()*BF$56/$Z$49)</f>
        <v>0.16459459028073695</v>
      </c>
      <c r="BG68">
        <f t="shared" si="16"/>
        <v>-0.53303172872798987</v>
      </c>
      <c r="BH68">
        <f t="shared" si="16"/>
        <v>-0.96075367613684748</v>
      </c>
      <c r="BI68">
        <f t="shared" si="16"/>
        <v>-0.90199123013296068</v>
      </c>
      <c r="BJ68">
        <f t="shared" si="16"/>
        <v>-0.3864991692924542</v>
      </c>
      <c r="BK68">
        <f t="shared" si="16"/>
        <v>0.32469946920468007</v>
      </c>
      <c r="BL68">
        <f t="shared" si="16"/>
        <v>0.87148424362727472</v>
      </c>
      <c r="BM68">
        <f t="shared" si="16"/>
        <v>0.97698683078359994</v>
      </c>
      <c r="BN68">
        <f t="shared" si="16"/>
        <v>0.58778525229247691</v>
      </c>
      <c r="BO68">
        <f t="shared" si="16"/>
        <v>-9.9045530250460118E-2</v>
      </c>
      <c r="BP68">
        <f t="shared" ref="BP68:BX82" si="17">SIN($Y68*PI()*BP$56/$Z$49)</f>
        <v>-0.73572391067312881</v>
      </c>
      <c r="BQ68">
        <f t="shared" si="17"/>
        <v>-0.99986330499246889</v>
      </c>
      <c r="BR68">
        <f t="shared" si="17"/>
        <v>-0.75771486976033708</v>
      </c>
      <c r="BS68">
        <f t="shared" si="17"/>
        <v>-0.13189217134207401</v>
      </c>
      <c r="BT68">
        <f t="shared" si="17"/>
        <v>0.56071505735167015</v>
      </c>
      <c r="BU68">
        <f t="shared" si="17"/>
        <v>0.96940026593932926</v>
      </c>
      <c r="BV68">
        <f t="shared" si="17"/>
        <v>0.8872228194436147</v>
      </c>
      <c r="BW68">
        <f t="shared" si="17"/>
        <v>0.35579384692252364</v>
      </c>
      <c r="BX68">
        <f t="shared" si="17"/>
        <v>4.9003769791999829E-15</v>
      </c>
    </row>
    <row r="69" spans="13:76" ht="14.45" x14ac:dyDescent="0.3">
      <c r="M69">
        <v>6.5</v>
      </c>
      <c r="O69">
        <f>$Z$52+(-$Z$38*$Z$49*$Z$49/(2*$Z$37)+ $Z$53-$Z$52)/$Z$49*AO$56+$Z$38/(2*$Z$37)*AO$56*AO$56+SUMPRODUCT($Z$58:$Z$82,$AA$58:$AA$82,AO$58:AO$82)</f>
        <v>1.3966030929125912</v>
      </c>
      <c r="Y69">
        <v>12</v>
      </c>
      <c r="Z69" s="3">
        <f t="shared" si="11"/>
        <v>0.45750957830638544</v>
      </c>
      <c r="AA69">
        <f t="shared" si="12"/>
        <v>1</v>
      </c>
      <c r="AB69">
        <f t="shared" si="13"/>
        <v>0</v>
      </c>
      <c r="AC69">
        <f t="shared" si="13"/>
        <v>0.71292844829139712</v>
      </c>
      <c r="AD69">
        <f t="shared" si="13"/>
        <v>0.999863304992469</v>
      </c>
      <c r="AE69">
        <f t="shared" si="13"/>
        <v>0.68935340911856591</v>
      </c>
      <c r="AF69">
        <f t="shared" si="13"/>
        <v>-3.3063369317308182E-2</v>
      </c>
      <c r="AG69">
        <f t="shared" si="13"/>
        <v>-0.73572391067313125</v>
      </c>
      <c r="AH69">
        <f t="shared" si="13"/>
        <v>-0.99876996914830485</v>
      </c>
      <c r="AI69">
        <f t="shared" si="13"/>
        <v>-0.90199123013295923</v>
      </c>
      <c r="AJ69">
        <f t="shared" si="13"/>
        <v>6.6090584325699392E-2</v>
      </c>
      <c r="AK69">
        <f t="shared" si="13"/>
        <v>0.75771486976033442</v>
      </c>
      <c r="AL69">
        <f t="shared" si="14"/>
        <v>0.99658449300666996</v>
      </c>
      <c r="AM69">
        <f t="shared" si="14"/>
        <v>0.63996854050331697</v>
      </c>
      <c r="AN69">
        <f t="shared" si="14"/>
        <v>-9.9045530250462616E-2</v>
      </c>
      <c r="AO69">
        <f t="shared" si="14"/>
        <v>-0.77887727876211155</v>
      </c>
      <c r="AP69">
        <f t="shared" si="14"/>
        <v>-0.99330926635363803</v>
      </c>
      <c r="AQ69">
        <f t="shared" si="14"/>
        <v>-0.61421271268966826</v>
      </c>
      <c r="AR69">
        <f t="shared" si="14"/>
        <v>0.13189217134206879</v>
      </c>
      <c r="AS69">
        <f t="shared" si="14"/>
        <v>0.79918799689492392</v>
      </c>
      <c r="AT69">
        <f t="shared" si="14"/>
        <v>0.9889478706014686</v>
      </c>
      <c r="AU69">
        <f t="shared" si="14"/>
        <v>0.58778525229247502</v>
      </c>
      <c r="AV69">
        <f t="shared" si="15"/>
        <v>-0.16459459028073201</v>
      </c>
      <c r="AW69">
        <f t="shared" si="15"/>
        <v>-0.81862481468669257</v>
      </c>
      <c r="AX69">
        <f t="shared" si="15"/>
        <v>-0.98350507487238259</v>
      </c>
      <c r="AY69">
        <f t="shared" si="15"/>
        <v>-0.56071505735167171</v>
      </c>
      <c r="AZ69">
        <f t="shared" si="15"/>
        <v>0.19711702745148013</v>
      </c>
      <c r="BA69">
        <f t="shared" si="15"/>
        <v>0.83716647826252777</v>
      </c>
      <c r="BB69">
        <f t="shared" si="15"/>
        <v>0.97698683078359994</v>
      </c>
      <c r="BC69">
        <f t="shared" si="15"/>
        <v>0.53303172872799431</v>
      </c>
      <c r="BD69">
        <f t="shared" si="15"/>
        <v>-0.2294239200467531</v>
      </c>
      <c r="BE69">
        <f t="shared" si="15"/>
        <v>-0.85479271258553724</v>
      </c>
      <c r="BF69">
        <f t="shared" si="16"/>
        <v>-0.96940026593933071</v>
      </c>
      <c r="BG69">
        <f t="shared" si="16"/>
        <v>-0.50476553773484578</v>
      </c>
      <c r="BH69">
        <f t="shared" si="16"/>
        <v>0.26147994095381955</v>
      </c>
      <c r="BI69">
        <f t="shared" si="16"/>
        <v>0.87148424362727828</v>
      </c>
      <c r="BJ69">
        <f t="shared" si="16"/>
        <v>0.96075367613684892</v>
      </c>
      <c r="BK69">
        <f t="shared" si="16"/>
        <v>0.47594739303707417</v>
      </c>
      <c r="BL69">
        <f t="shared" si="16"/>
        <v>-0.29325003738446281</v>
      </c>
      <c r="BM69">
        <f t="shared" si="16"/>
        <v>-0.88722281944361192</v>
      </c>
      <c r="BN69">
        <f t="shared" si="16"/>
        <v>-0.95105651629515509</v>
      </c>
      <c r="BO69">
        <f t="shared" si="16"/>
        <v>-0.44660880685280879</v>
      </c>
      <c r="BP69">
        <f t="shared" si="17"/>
        <v>0.32469946920467985</v>
      </c>
      <c r="BQ69">
        <f t="shared" si="17"/>
        <v>0.90199123013295823</v>
      </c>
      <c r="BR69">
        <f t="shared" si="17"/>
        <v>0.94031939011616106</v>
      </c>
      <c r="BS69">
        <f t="shared" si="17"/>
        <v>0.41678186049529431</v>
      </c>
      <c r="BT69">
        <f t="shared" si="17"/>
        <v>-0.35579384692251448</v>
      </c>
      <c r="BU69">
        <f t="shared" si="17"/>
        <v>-0.91577332665505751</v>
      </c>
      <c r="BV69">
        <f t="shared" si="17"/>
        <v>-0.9285540384897063</v>
      </c>
      <c r="BW69">
        <f t="shared" si="17"/>
        <v>-0.38649916929245465</v>
      </c>
      <c r="BX69">
        <f t="shared" si="17"/>
        <v>-1.470178145890344E-15</v>
      </c>
    </row>
    <row r="70" spans="13:76" x14ac:dyDescent="0.25">
      <c r="M70">
        <v>7</v>
      </c>
      <c r="O70">
        <f>$Z$52+(-$Z$38*$Z$49*$Z$49/(2*$Z$37)+ $Z$53-$Z$52)/$Z$49*AP$56+$Z$38/(2*$Z$37)*AP$56*AP$56+SUMPRODUCT($Z$58:$Z$82,$AA$58:$AA$82,AP$58:AP$82)</f>
        <v>1.5034416063895197</v>
      </c>
      <c r="Y70">
        <v>13</v>
      </c>
      <c r="Z70" s="3">
        <f t="shared" si="11"/>
        <v>-0.35543195663767341</v>
      </c>
      <c r="AA70">
        <f t="shared" si="12"/>
        <v>1</v>
      </c>
      <c r="AB70">
        <f t="shared" si="13"/>
        <v>0</v>
      </c>
      <c r="AC70">
        <f t="shared" si="13"/>
        <v>0.75771486976033475</v>
      </c>
      <c r="AD70">
        <f t="shared" si="13"/>
        <v>0.98894787060146849</v>
      </c>
      <c r="AE70">
        <f t="shared" si="13"/>
        <v>0.53303172872799365</v>
      </c>
      <c r="AF70">
        <f t="shared" si="13"/>
        <v>-0.29325003738446503</v>
      </c>
      <c r="AG70">
        <f t="shared" si="13"/>
        <v>-0.91577332665505762</v>
      </c>
      <c r="AH70">
        <f t="shared" si="13"/>
        <v>-0.9019912301329589</v>
      </c>
      <c r="AI70">
        <f t="shared" si="13"/>
        <v>-0.63996854050331686</v>
      </c>
      <c r="AJ70">
        <f t="shared" si="13"/>
        <v>0.56071505735167315</v>
      </c>
      <c r="AK70">
        <f t="shared" si="13"/>
        <v>0.99330926635363814</v>
      </c>
      <c r="AL70">
        <f t="shared" si="14"/>
        <v>0.73572391067313103</v>
      </c>
      <c r="AM70">
        <f t="shared" si="14"/>
        <v>-3.3063369317309715E-2</v>
      </c>
      <c r="AN70">
        <f t="shared" si="14"/>
        <v>-0.77887727876211266</v>
      </c>
      <c r="AO70">
        <f t="shared" si="14"/>
        <v>-0.98350507487238248</v>
      </c>
      <c r="AP70">
        <f t="shared" si="14"/>
        <v>-0.50476553773484234</v>
      </c>
      <c r="AQ70">
        <f t="shared" si="14"/>
        <v>0.3246994692046839</v>
      </c>
      <c r="AR70">
        <f t="shared" si="14"/>
        <v>0.92855403848970752</v>
      </c>
      <c r="AS70">
        <f t="shared" si="14"/>
        <v>0.88722281944361192</v>
      </c>
      <c r="AT70">
        <f t="shared" si="14"/>
        <v>0.2294239200467528</v>
      </c>
      <c r="AU70">
        <f t="shared" si="14"/>
        <v>-0.58778525229247547</v>
      </c>
      <c r="AV70">
        <f t="shared" si="15"/>
        <v>-0.99658449300666996</v>
      </c>
      <c r="AW70">
        <f t="shared" si="15"/>
        <v>-0.71292844829139668</v>
      </c>
      <c r="AX70">
        <f t="shared" si="15"/>
        <v>6.6090584325702445E-2</v>
      </c>
      <c r="AY70">
        <f t="shared" si="15"/>
        <v>0.79918799689492592</v>
      </c>
      <c r="AZ70">
        <f t="shared" si="15"/>
        <v>0.97698683078359916</v>
      </c>
      <c r="BA70">
        <f t="shared" si="15"/>
        <v>0.47594739303707395</v>
      </c>
      <c r="BB70">
        <f t="shared" si="15"/>
        <v>-0.35579384692251492</v>
      </c>
      <c r="BC70">
        <f t="shared" si="15"/>
        <v>-0.9403193901161615</v>
      </c>
      <c r="BD70">
        <f t="shared" si="15"/>
        <v>-0.87148424362727572</v>
      </c>
      <c r="BE70">
        <f t="shared" si="15"/>
        <v>-0.19711702745147835</v>
      </c>
      <c r="BF70">
        <f t="shared" si="16"/>
        <v>0.61421271268966848</v>
      </c>
      <c r="BG70">
        <f t="shared" si="16"/>
        <v>0.99876996914830496</v>
      </c>
      <c r="BH70">
        <f t="shared" si="16"/>
        <v>0.68935340911856435</v>
      </c>
      <c r="BI70">
        <f t="shared" si="16"/>
        <v>-9.9045530250463656E-2</v>
      </c>
      <c r="BJ70">
        <f t="shared" si="16"/>
        <v>-0.81862481468669235</v>
      </c>
      <c r="BK70">
        <f t="shared" si="16"/>
        <v>-0.96940026593933071</v>
      </c>
      <c r="BL70">
        <f t="shared" si="16"/>
        <v>-0.44660880685280879</v>
      </c>
      <c r="BM70">
        <f t="shared" si="16"/>
        <v>0.38649916929245542</v>
      </c>
      <c r="BN70">
        <f t="shared" si="16"/>
        <v>0.95105651629515542</v>
      </c>
      <c r="BO70">
        <f t="shared" si="16"/>
        <v>0.85479271258553657</v>
      </c>
      <c r="BP70">
        <f t="shared" si="17"/>
        <v>0.16459459028073042</v>
      </c>
      <c r="BQ70">
        <f t="shared" si="17"/>
        <v>-0.63996854050331831</v>
      </c>
      <c r="BR70">
        <f t="shared" si="17"/>
        <v>-0.999863304992469</v>
      </c>
      <c r="BS70">
        <f t="shared" si="17"/>
        <v>-0.66502457211384824</v>
      </c>
      <c r="BT70">
        <f t="shared" si="17"/>
        <v>0.13189217134207484</v>
      </c>
      <c r="BU70">
        <f t="shared" si="17"/>
        <v>0.83716647826253121</v>
      </c>
      <c r="BV70">
        <f t="shared" si="17"/>
        <v>0.96075367613684715</v>
      </c>
      <c r="BW70">
        <f t="shared" si="17"/>
        <v>0.41678186049528809</v>
      </c>
      <c r="BX70">
        <f t="shared" si="17"/>
        <v>-1.9600206874192949E-15</v>
      </c>
    </row>
    <row r="71" spans="13:76" x14ac:dyDescent="0.25">
      <c r="M71">
        <v>7.5</v>
      </c>
      <c r="O71">
        <f>$Z$52+(-$Z$38*$Z$49*$Z$49/(2*$Z$37)+ $Z$53-$Z$52)/$Z$49*AQ$56+$Z$38/(2*$Z$37)*AQ$56*AQ$56+SUMPRODUCT($Z$58:$Z$82,$AA$58:$AA$82,AQ$58:AQ$82)</f>
        <v>1.3662238695421478</v>
      </c>
      <c r="Y71">
        <v>14</v>
      </c>
      <c r="Z71" s="3">
        <f t="shared" si="11"/>
        <v>0.39215106711975883</v>
      </c>
      <c r="AA71">
        <f t="shared" si="12"/>
        <v>1</v>
      </c>
      <c r="AB71">
        <f t="shared" si="13"/>
        <v>0</v>
      </c>
      <c r="AC71">
        <f t="shared" si="13"/>
        <v>0.7991879968949247</v>
      </c>
      <c r="AD71">
        <f t="shared" si="13"/>
        <v>0.96075367613684826</v>
      </c>
      <c r="AE71">
        <f t="shared" si="13"/>
        <v>0.35579384692251625</v>
      </c>
      <c r="AF71">
        <f t="shared" si="13"/>
        <v>-0.53303172872799354</v>
      </c>
      <c r="AG71">
        <f t="shared" si="13"/>
        <v>-0.99658449300666985</v>
      </c>
      <c r="AH71">
        <f t="shared" si="13"/>
        <v>-0.66502457211384791</v>
      </c>
      <c r="AI71">
        <f t="shared" si="13"/>
        <v>-0.26147994095381988</v>
      </c>
      <c r="AJ71">
        <f t="shared" si="13"/>
        <v>0.90199123013295868</v>
      </c>
      <c r="AK71">
        <f t="shared" si="13"/>
        <v>0.88722281944361181</v>
      </c>
      <c r="AL71">
        <f t="shared" si="14"/>
        <v>0.1645945902807347</v>
      </c>
      <c r="AM71">
        <f t="shared" si="14"/>
        <v>-0.6893534091185658</v>
      </c>
      <c r="AN71">
        <f t="shared" si="14"/>
        <v>-0.99330926635363803</v>
      </c>
      <c r="AO71">
        <f t="shared" si="14"/>
        <v>-0.50476553773484389</v>
      </c>
      <c r="AP71">
        <f t="shared" si="14"/>
        <v>0.38649916929245121</v>
      </c>
      <c r="AQ71">
        <f t="shared" si="14"/>
        <v>0.96940026593933037</v>
      </c>
      <c r="AR71">
        <f t="shared" si="14"/>
        <v>0.77887727876211332</v>
      </c>
      <c r="AS71">
        <f t="shared" si="14"/>
        <v>-3.3063369317307696E-2</v>
      </c>
      <c r="AT71">
        <f t="shared" si="14"/>
        <v>-0.81862481468669257</v>
      </c>
      <c r="AU71">
        <f t="shared" si="14"/>
        <v>-0.95105651629515375</v>
      </c>
      <c r="AV71">
        <f t="shared" si="15"/>
        <v>-0.32469946920468507</v>
      </c>
      <c r="AW71">
        <f t="shared" si="15"/>
        <v>0.56071505735167348</v>
      </c>
      <c r="AX71">
        <f t="shared" si="15"/>
        <v>0.99876996914830474</v>
      </c>
      <c r="AY71">
        <f t="shared" si="15"/>
        <v>0.63996854050331731</v>
      </c>
      <c r="AZ71">
        <f t="shared" si="15"/>
        <v>-0.2294239200467531</v>
      </c>
      <c r="BA71">
        <f t="shared" si="15"/>
        <v>-0.91577332665505629</v>
      </c>
      <c r="BB71">
        <f t="shared" si="15"/>
        <v>-0.8714842436272775</v>
      </c>
      <c r="BC71">
        <f t="shared" si="15"/>
        <v>-0.13189217134207024</v>
      </c>
      <c r="BD71">
        <f t="shared" si="15"/>
        <v>0.71292844829139546</v>
      </c>
      <c r="BE71">
        <f t="shared" si="15"/>
        <v>0.98894787060146838</v>
      </c>
      <c r="BF71">
        <f t="shared" si="16"/>
        <v>0.47594739303707417</v>
      </c>
      <c r="BG71">
        <f t="shared" si="16"/>
        <v>-0.41678186049528887</v>
      </c>
      <c r="BH71">
        <f t="shared" si="16"/>
        <v>-0.97698683078359871</v>
      </c>
      <c r="BI71">
        <f t="shared" si="16"/>
        <v>-0.75771486976033475</v>
      </c>
      <c r="BJ71">
        <f t="shared" si="16"/>
        <v>6.6090584325698407E-2</v>
      </c>
      <c r="BK71">
        <f t="shared" si="16"/>
        <v>0.83716647826252744</v>
      </c>
      <c r="BL71">
        <f t="shared" si="16"/>
        <v>0.94031939011616106</v>
      </c>
      <c r="BM71">
        <f t="shared" si="16"/>
        <v>0.29325003738446853</v>
      </c>
      <c r="BN71">
        <f t="shared" si="16"/>
        <v>-0.58778525229247203</v>
      </c>
      <c r="BO71">
        <f t="shared" si="16"/>
        <v>-0.999863304992469</v>
      </c>
      <c r="BP71">
        <f t="shared" si="17"/>
        <v>-0.61421271268967048</v>
      </c>
      <c r="BQ71">
        <f t="shared" si="17"/>
        <v>0.26147994095381905</v>
      </c>
      <c r="BR71">
        <f t="shared" si="17"/>
        <v>0.92855403848970774</v>
      </c>
      <c r="BS71">
        <f t="shared" si="17"/>
        <v>0.85479271258554035</v>
      </c>
      <c r="BT71">
        <f t="shared" si="17"/>
        <v>9.9045530250462796E-2</v>
      </c>
      <c r="BU71">
        <f t="shared" si="17"/>
        <v>-0.73572391067313336</v>
      </c>
      <c r="BV71">
        <f t="shared" si="17"/>
        <v>-0.9835050748723827</v>
      </c>
      <c r="BW71">
        <f t="shared" si="17"/>
        <v>-0.44660880685280607</v>
      </c>
      <c r="BX71">
        <f t="shared" si="17"/>
        <v>-1.715207836872068E-15</v>
      </c>
    </row>
    <row r="72" spans="13:76" x14ac:dyDescent="0.25">
      <c r="M72">
        <v>8</v>
      </c>
      <c r="O72">
        <f>$Z$52+(-$Z$38*$Z$49*$Z$49/(2*$Z$37)+ $Z$53-$Z$52)/$Z$49*AR$56+$Z$38/(2*$Z$37)*AR$56*AR$56+SUMPRODUCT($Z$58:$Z$82,$AA$58:$AA$82,AR$58:AR$82)</f>
        <v>1.3084593633462682</v>
      </c>
      <c r="Y72">
        <v>15</v>
      </c>
      <c r="Z72" s="3">
        <f t="shared" si="11"/>
        <v>-0.30804102908598363</v>
      </c>
      <c r="AA72">
        <f t="shared" si="12"/>
        <v>1</v>
      </c>
      <c r="AB72">
        <f t="shared" si="13"/>
        <v>0</v>
      </c>
      <c r="AC72">
        <f t="shared" si="13"/>
        <v>0.83716647826252855</v>
      </c>
      <c r="AD72">
        <f t="shared" si="13"/>
        <v>0.91577332665505751</v>
      </c>
      <c r="AE72">
        <f t="shared" si="13"/>
        <v>0.16459459028073448</v>
      </c>
      <c r="AF72">
        <f t="shared" si="13"/>
        <v>-0.73572391067313125</v>
      </c>
      <c r="AG72">
        <f t="shared" si="13"/>
        <v>-0.96940026593933049</v>
      </c>
      <c r="AH72">
        <f t="shared" si="13"/>
        <v>-0.32469946920468457</v>
      </c>
      <c r="AI72">
        <f t="shared" si="13"/>
        <v>0.16459459028073323</v>
      </c>
      <c r="AJ72">
        <f t="shared" si="13"/>
        <v>0.99658449300666996</v>
      </c>
      <c r="AK72">
        <f t="shared" si="13"/>
        <v>0.47594739303707351</v>
      </c>
      <c r="AL72">
        <f t="shared" si="14"/>
        <v>-0.4759473930370729</v>
      </c>
      <c r="AM72">
        <f t="shared" si="14"/>
        <v>-0.99658449300666974</v>
      </c>
      <c r="AN72">
        <f t="shared" si="14"/>
        <v>-0.6142127126896697</v>
      </c>
      <c r="AO72">
        <f t="shared" si="14"/>
        <v>0.32469946920468223</v>
      </c>
      <c r="AP72">
        <f t="shared" si="14"/>
        <v>0.96940026593932993</v>
      </c>
      <c r="AQ72">
        <f t="shared" si="14"/>
        <v>0.73572391067313236</v>
      </c>
      <c r="AR72">
        <f t="shared" si="14"/>
        <v>-0.16459459028073201</v>
      </c>
      <c r="AS72">
        <f t="shared" si="14"/>
        <v>-0.9157733266550564</v>
      </c>
      <c r="AT72">
        <f t="shared" si="14"/>
        <v>-0.83716647826252855</v>
      </c>
      <c r="AU72">
        <f t="shared" si="14"/>
        <v>-7.3508907294517201E-16</v>
      </c>
      <c r="AV72">
        <f t="shared" si="15"/>
        <v>0.83716647826252777</v>
      </c>
      <c r="AW72">
        <f t="shared" si="15"/>
        <v>0.9157733266550584</v>
      </c>
      <c r="AX72">
        <f t="shared" si="15"/>
        <v>0.16459459028073695</v>
      </c>
      <c r="AY72">
        <f t="shared" si="15"/>
        <v>-0.73572391067312903</v>
      </c>
      <c r="AZ72">
        <f t="shared" si="15"/>
        <v>-0.9694002659393316</v>
      </c>
      <c r="BA72">
        <f t="shared" si="15"/>
        <v>-0.32469946920468529</v>
      </c>
      <c r="BB72">
        <f t="shared" si="15"/>
        <v>0.61421271268966571</v>
      </c>
      <c r="BC72">
        <f t="shared" si="15"/>
        <v>0.99658449300667018</v>
      </c>
      <c r="BD72">
        <f t="shared" si="15"/>
        <v>0.47594739303707728</v>
      </c>
      <c r="BE72">
        <f t="shared" si="15"/>
        <v>-0.47594739303706912</v>
      </c>
      <c r="BF72">
        <f t="shared" si="16"/>
        <v>-0.99658449300666963</v>
      </c>
      <c r="BG72">
        <f t="shared" si="16"/>
        <v>-0.61421271268967026</v>
      </c>
      <c r="BH72">
        <f t="shared" si="16"/>
        <v>0.32469946920467985</v>
      </c>
      <c r="BI72">
        <f t="shared" si="16"/>
        <v>0.96940026593932926</v>
      </c>
      <c r="BJ72">
        <f t="shared" si="16"/>
        <v>0.73572391067313525</v>
      </c>
      <c r="BK72">
        <f t="shared" si="16"/>
        <v>-0.16459459028073478</v>
      </c>
      <c r="BL72">
        <f t="shared" si="16"/>
        <v>-0.91577332665505751</v>
      </c>
      <c r="BM72">
        <f t="shared" si="16"/>
        <v>-0.83716647826252899</v>
      </c>
      <c r="BN72">
        <f t="shared" si="16"/>
        <v>-1.470178145890344E-15</v>
      </c>
      <c r="BO72">
        <f t="shared" si="16"/>
        <v>0.83716647826252344</v>
      </c>
      <c r="BP72">
        <f t="shared" si="17"/>
        <v>0.91577332665505862</v>
      </c>
      <c r="BQ72">
        <f t="shared" si="17"/>
        <v>0.16459459028073767</v>
      </c>
      <c r="BR72">
        <f t="shared" si="17"/>
        <v>-0.73572391067312848</v>
      </c>
      <c r="BS72">
        <f t="shared" si="17"/>
        <v>-0.96940026593933171</v>
      </c>
      <c r="BT72">
        <f t="shared" si="17"/>
        <v>-0.32469946920468934</v>
      </c>
      <c r="BU72">
        <f t="shared" si="17"/>
        <v>0.61421271268966227</v>
      </c>
      <c r="BV72">
        <f t="shared" si="17"/>
        <v>0.99658449300667051</v>
      </c>
      <c r="BW72">
        <f t="shared" si="17"/>
        <v>0.47594739303708106</v>
      </c>
      <c r="BX72">
        <f t="shared" si="17"/>
        <v>5.3904363611634309E-15</v>
      </c>
    </row>
    <row r="73" spans="13:76" x14ac:dyDescent="0.25">
      <c r="M73">
        <v>8.5</v>
      </c>
      <c r="O73">
        <f>$Z$52+(-$Z$38*$Z$49*$Z$49/(2*$Z$37)+ $Z$53-$Z$52)/$Z$49*AS$56+$Z$38/(2*$Z$37)*AS$56*AS$56+SUMPRODUCT($Z$58:$Z$82,$AA$58:$AA$82,AS$58:AS$82)</f>
        <v>1.4862487030273832</v>
      </c>
      <c r="Y73">
        <v>16</v>
      </c>
      <c r="Z73" s="3">
        <f t="shared" si="11"/>
        <v>0.34313218372978899</v>
      </c>
      <c r="AA73">
        <f t="shared" si="12"/>
        <v>1</v>
      </c>
      <c r="AB73">
        <f t="shared" si="13"/>
        <v>0</v>
      </c>
      <c r="AC73">
        <f t="shared" si="13"/>
        <v>0.87148424362727728</v>
      </c>
      <c r="AD73">
        <f t="shared" si="13"/>
        <v>0.85479271258553891</v>
      </c>
      <c r="AE73">
        <f t="shared" si="13"/>
        <v>-3.3063369317308182E-2</v>
      </c>
      <c r="AF73">
        <f t="shared" si="13"/>
        <v>-0.88722281944361192</v>
      </c>
      <c r="AG73">
        <f t="shared" si="13"/>
        <v>-0.83716647826252877</v>
      </c>
      <c r="AH73">
        <f t="shared" si="13"/>
        <v>6.6090584325699392E-2</v>
      </c>
      <c r="AI73">
        <f t="shared" si="13"/>
        <v>0.56071505735167315</v>
      </c>
      <c r="AJ73">
        <f t="shared" si="13"/>
        <v>0.81862481468669213</v>
      </c>
      <c r="AK73">
        <f t="shared" si="13"/>
        <v>-9.9045530250462616E-2</v>
      </c>
      <c r="AL73">
        <f t="shared" si="14"/>
        <v>-0.91577332665505717</v>
      </c>
      <c r="AM73">
        <f t="shared" si="14"/>
        <v>-0.79918799689492559</v>
      </c>
      <c r="AN73">
        <f t="shared" si="14"/>
        <v>0.13189217134206879</v>
      </c>
      <c r="AO73">
        <f t="shared" si="14"/>
        <v>0.92855403848970752</v>
      </c>
      <c r="AP73">
        <f t="shared" si="14"/>
        <v>0.77887727876211332</v>
      </c>
      <c r="AQ73">
        <f t="shared" si="14"/>
        <v>-0.16459459028073201</v>
      </c>
      <c r="AR73">
        <f t="shared" si="14"/>
        <v>-0.94031939011616161</v>
      </c>
      <c r="AS73">
        <f t="shared" si="14"/>
        <v>-0.75771486976033442</v>
      </c>
      <c r="AT73">
        <f t="shared" si="14"/>
        <v>0.19711702745148013</v>
      </c>
      <c r="AU73">
        <f t="shared" si="14"/>
        <v>0.95105651629515331</v>
      </c>
      <c r="AV73">
        <f t="shared" si="15"/>
        <v>0.73572391067313259</v>
      </c>
      <c r="AW73">
        <f t="shared" si="15"/>
        <v>-0.2294239200467531</v>
      </c>
      <c r="AX73">
        <f t="shared" si="15"/>
        <v>-0.96075367613684748</v>
      </c>
      <c r="AY73">
        <f t="shared" si="15"/>
        <v>-0.71292844829139934</v>
      </c>
      <c r="AZ73">
        <f t="shared" si="15"/>
        <v>0.26147994095381955</v>
      </c>
      <c r="BA73">
        <f t="shared" si="15"/>
        <v>0.96940026593933026</v>
      </c>
      <c r="BB73">
        <f t="shared" si="15"/>
        <v>0.68935340911856435</v>
      </c>
      <c r="BC73">
        <f t="shared" si="15"/>
        <v>-0.29325003738446281</v>
      </c>
      <c r="BD73">
        <f t="shared" si="15"/>
        <v>-0.97698683078359871</v>
      </c>
      <c r="BE73">
        <f t="shared" si="15"/>
        <v>-0.66502457211384802</v>
      </c>
      <c r="BF73">
        <f t="shared" si="16"/>
        <v>0.32469946920467985</v>
      </c>
      <c r="BG73">
        <f t="shared" si="16"/>
        <v>0.98350507487238215</v>
      </c>
      <c r="BH73">
        <f t="shared" si="16"/>
        <v>0.63996854050331498</v>
      </c>
      <c r="BI73">
        <f t="shared" si="16"/>
        <v>-0.35579384692251448</v>
      </c>
      <c r="BJ73">
        <f t="shared" si="16"/>
        <v>-0.9889478706014686</v>
      </c>
      <c r="BK73">
        <f t="shared" si="16"/>
        <v>-0.61421271268967048</v>
      </c>
      <c r="BL73">
        <f t="shared" si="16"/>
        <v>0.38649916929245193</v>
      </c>
      <c r="BM73">
        <f t="shared" si="16"/>
        <v>0.99330926635363848</v>
      </c>
      <c r="BN73">
        <f t="shared" si="16"/>
        <v>0.58778525229247436</v>
      </c>
      <c r="BO73">
        <f t="shared" si="16"/>
        <v>-0.41678186049528521</v>
      </c>
      <c r="BP73">
        <f t="shared" si="17"/>
        <v>-0.99658449300666963</v>
      </c>
      <c r="BQ73">
        <f t="shared" si="17"/>
        <v>-0.56071505735167848</v>
      </c>
      <c r="BR73">
        <f t="shared" si="17"/>
        <v>0.44660880685280935</v>
      </c>
      <c r="BS73">
        <f t="shared" si="17"/>
        <v>0.99876996914830474</v>
      </c>
      <c r="BT73">
        <f t="shared" si="17"/>
        <v>0.5330317287279982</v>
      </c>
      <c r="BU73">
        <f t="shared" si="17"/>
        <v>-0.47594739303707156</v>
      </c>
      <c r="BV73">
        <f t="shared" si="17"/>
        <v>-0.99986330499246889</v>
      </c>
      <c r="BW73">
        <f t="shared" si="17"/>
        <v>-0.50476553773484056</v>
      </c>
      <c r="BX73">
        <f t="shared" si="17"/>
        <v>-1.960237527853792E-15</v>
      </c>
    </row>
    <row r="74" spans="13:76" x14ac:dyDescent="0.25">
      <c r="M74">
        <v>9</v>
      </c>
      <c r="O74">
        <f>$Z$52+(-$Z$38*$Z$49*$Z$49/(2*$Z$37)+ $Z$53-$Z$52)/$Z$49*AT$56+$Z$38/(2*$Z$37)*AT$56*AT$56+SUMPRODUCT($Z$58:$Z$82,$AA$58:$AA$82,AT$58:AT$82)</f>
        <v>1.5317278420436256</v>
      </c>
      <c r="Y74">
        <v>17</v>
      </c>
      <c r="Z74" s="3">
        <f t="shared" si="11"/>
        <v>-0.27180090801704432</v>
      </c>
      <c r="AA74">
        <f t="shared" si="12"/>
        <v>1</v>
      </c>
      <c r="AB74">
        <f t="shared" si="13"/>
        <v>0</v>
      </c>
      <c r="AC74">
        <f t="shared" si="13"/>
        <v>0.9019912301329589</v>
      </c>
      <c r="AD74">
        <f t="shared" si="13"/>
        <v>0.77887727876211243</v>
      </c>
      <c r="AE74">
        <f t="shared" si="13"/>
        <v>-0.22942392004675211</v>
      </c>
      <c r="AF74">
        <f t="shared" si="13"/>
        <v>-0.97698683078359927</v>
      </c>
      <c r="AG74">
        <f t="shared" si="13"/>
        <v>-0.61421271268966804</v>
      </c>
      <c r="AH74">
        <f t="shared" si="13"/>
        <v>0.44660880685280746</v>
      </c>
      <c r="AI74">
        <f t="shared" si="13"/>
        <v>0.85479271258553902</v>
      </c>
      <c r="AJ74">
        <f t="shared" si="13"/>
        <v>0.4167818604952902</v>
      </c>
      <c r="AK74">
        <f t="shared" si="13"/>
        <v>-0.63996854050331631</v>
      </c>
      <c r="AL74">
        <f t="shared" si="14"/>
        <v>-0.9694002659393306</v>
      </c>
      <c r="AM74">
        <f t="shared" si="14"/>
        <v>-0.1971170274514796</v>
      </c>
      <c r="AN74">
        <f t="shared" si="14"/>
        <v>0.79918799689492603</v>
      </c>
      <c r="AO74">
        <f t="shared" si="14"/>
        <v>0.88722281944361192</v>
      </c>
      <c r="AP74">
        <f t="shared" si="14"/>
        <v>-3.3063369317309466E-2</v>
      </c>
      <c r="AQ74">
        <f t="shared" si="14"/>
        <v>-0.91577332665505773</v>
      </c>
      <c r="AR74">
        <f t="shared" si="14"/>
        <v>-0.75771486976033442</v>
      </c>
      <c r="AS74">
        <f t="shared" si="14"/>
        <v>0.26147994095381977</v>
      </c>
      <c r="AT74">
        <f t="shared" si="14"/>
        <v>0.98350507487238226</v>
      </c>
      <c r="AU74">
        <f t="shared" si="14"/>
        <v>0.5877852522924738</v>
      </c>
      <c r="AV74">
        <f t="shared" si="15"/>
        <v>-0.47594739303707245</v>
      </c>
      <c r="AW74">
        <f t="shared" si="15"/>
        <v>-0.99876996914830474</v>
      </c>
      <c r="AX74">
        <f t="shared" si="15"/>
        <v>-0.38649916929245093</v>
      </c>
      <c r="AY74">
        <f t="shared" si="15"/>
        <v>0.66502457211384902</v>
      </c>
      <c r="AZ74">
        <f t="shared" si="15"/>
        <v>0.96075367613684703</v>
      </c>
      <c r="BA74">
        <f t="shared" si="15"/>
        <v>0.16459459028073367</v>
      </c>
      <c r="BB74">
        <f t="shared" si="15"/>
        <v>-0.81862481468669235</v>
      </c>
      <c r="BC74">
        <f t="shared" si="15"/>
        <v>-0.87148424362727761</v>
      </c>
      <c r="BD74">
        <f t="shared" si="15"/>
        <v>6.6090584325701959E-2</v>
      </c>
      <c r="BE74">
        <f t="shared" si="15"/>
        <v>0.92855403848970786</v>
      </c>
      <c r="BF74">
        <f t="shared" si="16"/>
        <v>0.73572391067313048</v>
      </c>
      <c r="BG74">
        <f t="shared" si="16"/>
        <v>-0.29325003738446598</v>
      </c>
      <c r="BH74">
        <f t="shared" si="16"/>
        <v>-0.9889478706014686</v>
      </c>
      <c r="BI74">
        <f t="shared" si="16"/>
        <v>-0.56071505735167237</v>
      </c>
      <c r="BJ74">
        <f t="shared" si="16"/>
        <v>0.50476553773484367</v>
      </c>
      <c r="BK74">
        <f t="shared" si="16"/>
        <v>0.99658449300666985</v>
      </c>
      <c r="BL74">
        <f t="shared" si="16"/>
        <v>0.35579384692251725</v>
      </c>
      <c r="BM74">
        <f t="shared" si="16"/>
        <v>-0.68935340911857013</v>
      </c>
      <c r="BN74">
        <f t="shared" si="16"/>
        <v>-0.95105651629515409</v>
      </c>
      <c r="BO74">
        <f t="shared" si="16"/>
        <v>-0.13189217134206394</v>
      </c>
      <c r="BP74">
        <f t="shared" si="17"/>
        <v>0.83716647826252721</v>
      </c>
      <c r="BQ74">
        <f t="shared" si="17"/>
        <v>0.8547927125855368</v>
      </c>
      <c r="BR74">
        <f t="shared" si="17"/>
        <v>-9.904553025046646E-2</v>
      </c>
      <c r="BS74">
        <f t="shared" si="17"/>
        <v>-0.94031939011615995</v>
      </c>
      <c r="BT74">
        <f t="shared" si="17"/>
        <v>-0.71292844829139501</v>
      </c>
      <c r="BU74">
        <f t="shared" si="17"/>
        <v>0.32469946920468584</v>
      </c>
      <c r="BV74">
        <f t="shared" si="17"/>
        <v>0.99330926635363836</v>
      </c>
      <c r="BW74">
        <f t="shared" si="17"/>
        <v>0.53303172872799232</v>
      </c>
      <c r="BX74">
        <f t="shared" si="17"/>
        <v>-1.4699613054558469E-15</v>
      </c>
    </row>
    <row r="75" spans="13:76" x14ac:dyDescent="0.25">
      <c r="M75">
        <v>9.5</v>
      </c>
      <c r="O75">
        <f>$Z$52+(-$Z$38*$Z$49*$Z$49/(2*$Z$37)+ $Z$53-$Z$52)/$Z$49*AU$56+$Z$38/(2*$Z$37)*AU$56*AU$56+SUMPRODUCT($Z$58:$Z$82,$AA$58:$AA$82,AU$58:AU$82)</f>
        <v>1.3605526313779177</v>
      </c>
      <c r="Y75">
        <v>18</v>
      </c>
      <c r="Z75" s="3">
        <f t="shared" si="11"/>
        <v>0.30500638553759024</v>
      </c>
      <c r="AA75">
        <f t="shared" si="12"/>
        <v>1</v>
      </c>
      <c r="AB75">
        <f t="shared" si="13"/>
        <v>0</v>
      </c>
      <c r="AC75">
        <f t="shared" si="13"/>
        <v>0.92855403848970708</v>
      </c>
      <c r="AD75">
        <f t="shared" si="13"/>
        <v>0.68935340911856591</v>
      </c>
      <c r="AE75">
        <f t="shared" si="13"/>
        <v>-0.41678186049529015</v>
      </c>
      <c r="AF75">
        <f t="shared" si="13"/>
        <v>-0.99876996914830485</v>
      </c>
      <c r="AG75">
        <f t="shared" si="13"/>
        <v>-0.32469946920468373</v>
      </c>
      <c r="AH75">
        <f t="shared" si="13"/>
        <v>0.75771486976033442</v>
      </c>
      <c r="AI75">
        <f t="shared" si="13"/>
        <v>0.99330926635363814</v>
      </c>
      <c r="AJ75">
        <f t="shared" si="13"/>
        <v>-9.9045530250462616E-2</v>
      </c>
      <c r="AK75">
        <f t="shared" si="13"/>
        <v>-0.96075367613684803</v>
      </c>
      <c r="AL75">
        <f t="shared" si="14"/>
        <v>-0.61421271268966826</v>
      </c>
      <c r="AM75">
        <f t="shared" si="14"/>
        <v>0.50476553773484456</v>
      </c>
      <c r="AN75">
        <f t="shared" si="14"/>
        <v>0.9889478706014686</v>
      </c>
      <c r="AO75">
        <f t="shared" si="14"/>
        <v>0.2294239200467528</v>
      </c>
      <c r="AP75">
        <f t="shared" si="14"/>
        <v>-0.81862481468669257</v>
      </c>
      <c r="AQ75">
        <f t="shared" si="14"/>
        <v>-0.83716647826252855</v>
      </c>
      <c r="AR75">
        <f t="shared" si="14"/>
        <v>0.19711702745148013</v>
      </c>
      <c r="AS75">
        <f t="shared" si="14"/>
        <v>0.98350507487238226</v>
      </c>
      <c r="AT75">
        <f t="shared" si="14"/>
        <v>0.53303172872799431</v>
      </c>
      <c r="AU75">
        <f t="shared" si="14"/>
        <v>-0.58778525229247247</v>
      </c>
      <c r="AV75">
        <f t="shared" si="15"/>
        <v>-0.96940026593933071</v>
      </c>
      <c r="AW75">
        <f t="shared" si="15"/>
        <v>-0.13189217134207024</v>
      </c>
      <c r="AX75">
        <f t="shared" si="15"/>
        <v>0.87148424362727828</v>
      </c>
      <c r="AY75">
        <f t="shared" si="15"/>
        <v>0.77887727876211355</v>
      </c>
      <c r="AZ75">
        <f t="shared" si="15"/>
        <v>-0.29325003738446281</v>
      </c>
      <c r="BA75">
        <f t="shared" si="15"/>
        <v>-0.99658449300666963</v>
      </c>
      <c r="BB75">
        <f t="shared" si="15"/>
        <v>-0.44660880685280879</v>
      </c>
      <c r="BC75">
        <f t="shared" si="15"/>
        <v>0.66502457211384625</v>
      </c>
      <c r="BD75">
        <f t="shared" si="15"/>
        <v>0.94031939011616106</v>
      </c>
      <c r="BE75">
        <f t="shared" si="15"/>
        <v>3.3063369317311429E-2</v>
      </c>
      <c r="BF75">
        <f t="shared" si="16"/>
        <v>-0.91577332665505751</v>
      </c>
      <c r="BG75">
        <f t="shared" si="16"/>
        <v>-0.71292844829139967</v>
      </c>
      <c r="BH75">
        <f t="shared" si="16"/>
        <v>0.38649916929245193</v>
      </c>
      <c r="BI75">
        <f t="shared" si="16"/>
        <v>0.999863304992469</v>
      </c>
      <c r="BJ75">
        <f t="shared" si="16"/>
        <v>0.35579384692251725</v>
      </c>
      <c r="BK75">
        <f t="shared" si="16"/>
        <v>-0.73572391067313336</v>
      </c>
      <c r="BL75">
        <f t="shared" si="16"/>
        <v>-0.90199123013295945</v>
      </c>
      <c r="BM75">
        <f t="shared" si="16"/>
        <v>6.6090584325694368E-2</v>
      </c>
      <c r="BN75">
        <f t="shared" si="16"/>
        <v>0.95105651629515298</v>
      </c>
      <c r="BO75">
        <f t="shared" si="16"/>
        <v>0.63996854050331531</v>
      </c>
      <c r="BP75">
        <f t="shared" si="17"/>
        <v>-0.47594739303707156</v>
      </c>
      <c r="BQ75">
        <f t="shared" si="17"/>
        <v>-0.99330926635363803</v>
      </c>
      <c r="BR75">
        <f t="shared" si="17"/>
        <v>-0.26147994095382238</v>
      </c>
      <c r="BS75">
        <f t="shared" si="17"/>
        <v>0.79918799689492515</v>
      </c>
      <c r="BT75">
        <f t="shared" si="17"/>
        <v>0.85479271258553691</v>
      </c>
      <c r="BU75">
        <f t="shared" si="17"/>
        <v>-0.16459459028072704</v>
      </c>
      <c r="BV75">
        <f t="shared" si="17"/>
        <v>-0.97698683078359849</v>
      </c>
      <c r="BW75">
        <f t="shared" si="17"/>
        <v>-0.56071505735167881</v>
      </c>
      <c r="BX75">
        <f t="shared" si="17"/>
        <v>-2.205267218835516E-15</v>
      </c>
    </row>
    <row r="76" spans="13:76" x14ac:dyDescent="0.25">
      <c r="M76">
        <v>10</v>
      </c>
      <c r="O76">
        <f>$Z$52+(-$Z$38*$Z$49*$Z$49/(2*$Z$37)+ $Z$53-$Z$52)/$Z$49*AV$56+$Z$38/(2*$Z$37)*AV$56*AV$56+SUMPRODUCT($Z$58:$Z$82,$AA$58:$AA$82,AV$58:AV$82)</f>
        <v>1.3744986395295733</v>
      </c>
      <c r="Y76">
        <v>19</v>
      </c>
      <c r="Z76" s="3">
        <f t="shared" si="11"/>
        <v>-0.24319028612051333</v>
      </c>
      <c r="AA76">
        <f t="shared" si="12"/>
        <v>1</v>
      </c>
      <c r="AB76">
        <f t="shared" si="13"/>
        <v>0</v>
      </c>
      <c r="AC76">
        <f t="shared" si="13"/>
        <v>0.95105651629515353</v>
      </c>
      <c r="AD76">
        <f t="shared" si="13"/>
        <v>0.58778525229247325</v>
      </c>
      <c r="AE76">
        <f t="shared" si="13"/>
        <v>-0.58778525229247269</v>
      </c>
      <c r="AF76">
        <f t="shared" si="13"/>
        <v>-0.95105651629515364</v>
      </c>
      <c r="AG76">
        <f t="shared" si="13"/>
        <v>-2.45029690981724E-16</v>
      </c>
      <c r="AH76">
        <f t="shared" si="13"/>
        <v>0.9510565162951532</v>
      </c>
      <c r="AI76">
        <f t="shared" si="13"/>
        <v>0.95105651629515364</v>
      </c>
      <c r="AJ76">
        <f t="shared" si="13"/>
        <v>-0.5877852522924728</v>
      </c>
      <c r="AK76">
        <f t="shared" si="13"/>
        <v>-0.95105651629515375</v>
      </c>
      <c r="AL76">
        <f t="shared" si="14"/>
        <v>-4.90059381963448E-16</v>
      </c>
      <c r="AM76">
        <f t="shared" si="14"/>
        <v>0.95105651629515287</v>
      </c>
      <c r="AN76">
        <f t="shared" si="14"/>
        <v>0.58778525229247502</v>
      </c>
      <c r="AO76">
        <f t="shared" si="14"/>
        <v>-0.58778525229247258</v>
      </c>
      <c r="AP76">
        <f t="shared" si="14"/>
        <v>-0.95105651629515486</v>
      </c>
      <c r="AQ76">
        <f t="shared" si="14"/>
        <v>-7.3508907294517201E-16</v>
      </c>
      <c r="AR76">
        <f t="shared" si="14"/>
        <v>0.95105651629515331</v>
      </c>
      <c r="AS76">
        <f t="shared" si="14"/>
        <v>0.5877852522924738</v>
      </c>
      <c r="AT76">
        <f t="shared" si="14"/>
        <v>-0.58778525229247247</v>
      </c>
      <c r="AU76">
        <f t="shared" si="14"/>
        <v>-0.95105651629515497</v>
      </c>
      <c r="AV76">
        <f t="shared" si="15"/>
        <v>-9.8011876392689601E-16</v>
      </c>
      <c r="AW76">
        <f t="shared" si="15"/>
        <v>0.95105651629515331</v>
      </c>
      <c r="AX76">
        <f t="shared" si="15"/>
        <v>0.58778525229247691</v>
      </c>
      <c r="AY76">
        <f t="shared" si="15"/>
        <v>-0.58778525229247225</v>
      </c>
      <c r="AZ76">
        <f t="shared" si="15"/>
        <v>-0.95105651629515509</v>
      </c>
      <c r="BA76">
        <f t="shared" si="15"/>
        <v>-4.7778621337091209E-15</v>
      </c>
      <c r="BB76">
        <f t="shared" si="15"/>
        <v>0.9510565162951532</v>
      </c>
      <c r="BC76">
        <f t="shared" si="15"/>
        <v>0.58778525229247425</v>
      </c>
      <c r="BD76">
        <f t="shared" si="15"/>
        <v>-0.58778525229246625</v>
      </c>
      <c r="BE76">
        <f t="shared" si="15"/>
        <v>-0.95105651629515398</v>
      </c>
      <c r="BF76">
        <f t="shared" si="16"/>
        <v>-1.470178145890344E-15</v>
      </c>
      <c r="BG76">
        <f t="shared" si="16"/>
        <v>0.95105651629515309</v>
      </c>
      <c r="BH76">
        <f t="shared" si="16"/>
        <v>0.58778525229247436</v>
      </c>
      <c r="BI76">
        <f t="shared" si="16"/>
        <v>-0.58778525229246603</v>
      </c>
      <c r="BJ76">
        <f t="shared" si="16"/>
        <v>-0.95105651629515409</v>
      </c>
      <c r="BK76">
        <f t="shared" si="16"/>
        <v>-1.715207836872068E-15</v>
      </c>
      <c r="BL76">
        <f t="shared" si="16"/>
        <v>0.95105651629515298</v>
      </c>
      <c r="BM76">
        <f t="shared" si="16"/>
        <v>0.58778525229247458</v>
      </c>
      <c r="BN76">
        <f t="shared" si="16"/>
        <v>-0.58778525229246592</v>
      </c>
      <c r="BO76">
        <f t="shared" si="16"/>
        <v>-0.95105651629515631</v>
      </c>
      <c r="BP76">
        <f t="shared" si="17"/>
        <v>-1.960237527853792E-15</v>
      </c>
      <c r="BQ76">
        <f t="shared" si="17"/>
        <v>0.95105651629515298</v>
      </c>
      <c r="BR76">
        <f t="shared" si="17"/>
        <v>0.5877852522924748</v>
      </c>
      <c r="BS76">
        <f t="shared" si="17"/>
        <v>-0.5877852522924657</v>
      </c>
      <c r="BT76">
        <f t="shared" si="17"/>
        <v>-0.95105651629515642</v>
      </c>
      <c r="BU76">
        <f t="shared" si="17"/>
        <v>-9.3106945764365179E-15</v>
      </c>
      <c r="BV76">
        <f t="shared" si="17"/>
        <v>0.95105651629515287</v>
      </c>
      <c r="BW76">
        <f t="shared" si="17"/>
        <v>0.58778525229247502</v>
      </c>
      <c r="BX76">
        <f t="shared" si="17"/>
        <v>5.8804957431268789E-15</v>
      </c>
    </row>
    <row r="77" spans="13:76" x14ac:dyDescent="0.25">
      <c r="M77">
        <v>10.5</v>
      </c>
      <c r="O77">
        <f>$Z$52+(-$Z$38*$Z$49*$Z$49/(2*$Z$37)+ $Z$53-$Z$52)/$Z$49*AW$56+$Z$38/(2*$Z$37)*AW$56*AW$56+SUMPRODUCT($Z$58:$Z$82,$AA$58:$AA$82,AW$58:AW$82)</f>
        <v>1.5749064595437456</v>
      </c>
      <c r="Y77">
        <v>20</v>
      </c>
      <c r="Z77" s="3">
        <f t="shared" si="11"/>
        <v>0.27450574698383129</v>
      </c>
      <c r="AA77">
        <f t="shared" si="12"/>
        <v>1</v>
      </c>
      <c r="AB77">
        <f t="shared" si="13"/>
        <v>0</v>
      </c>
      <c r="AC77">
        <f t="shared" si="13"/>
        <v>0.96940026593933037</v>
      </c>
      <c r="AD77">
        <f t="shared" si="13"/>
        <v>0.47594739303707367</v>
      </c>
      <c r="AE77">
        <f t="shared" si="13"/>
        <v>-0.73572391067313125</v>
      </c>
      <c r="AF77">
        <f t="shared" si="13"/>
        <v>-0.83716647826252877</v>
      </c>
      <c r="AG77">
        <f t="shared" si="13"/>
        <v>0.32469946920468329</v>
      </c>
      <c r="AH77">
        <f t="shared" si="13"/>
        <v>0.99658449300666996</v>
      </c>
      <c r="AI77">
        <f t="shared" si="13"/>
        <v>0.73572391067313225</v>
      </c>
      <c r="AJ77">
        <f t="shared" si="13"/>
        <v>-0.91577332665505717</v>
      </c>
      <c r="AK77">
        <f t="shared" si="13"/>
        <v>-0.61421271268966826</v>
      </c>
      <c r="AL77">
        <f t="shared" si="14"/>
        <v>0.61421271268966748</v>
      </c>
      <c r="AM77">
        <f t="shared" si="14"/>
        <v>0.91577332665505751</v>
      </c>
      <c r="AN77">
        <f t="shared" si="14"/>
        <v>-0.16459459028073201</v>
      </c>
      <c r="AO77">
        <f t="shared" si="14"/>
        <v>-0.99658449300666974</v>
      </c>
      <c r="AP77">
        <f t="shared" si="14"/>
        <v>-0.32469946920468507</v>
      </c>
      <c r="AQ77">
        <f t="shared" si="14"/>
        <v>0.83716647826252777</v>
      </c>
      <c r="AR77">
        <f t="shared" si="14"/>
        <v>0.73572391067313259</v>
      </c>
      <c r="AS77">
        <f t="shared" si="14"/>
        <v>-0.47594739303707245</v>
      </c>
      <c r="AT77">
        <f t="shared" si="14"/>
        <v>-0.96940026593933071</v>
      </c>
      <c r="AU77">
        <f t="shared" si="14"/>
        <v>-9.8011876392689601E-16</v>
      </c>
      <c r="AV77">
        <f t="shared" si="15"/>
        <v>0.96940026593933026</v>
      </c>
      <c r="AW77">
        <f t="shared" si="15"/>
        <v>0.47594739303707417</v>
      </c>
      <c r="AX77">
        <f t="shared" si="15"/>
        <v>-0.73572391067313125</v>
      </c>
      <c r="AY77">
        <f t="shared" si="15"/>
        <v>-0.83716647826252877</v>
      </c>
      <c r="AZ77">
        <f t="shared" si="15"/>
        <v>0.32469946920467985</v>
      </c>
      <c r="BA77">
        <f t="shared" si="15"/>
        <v>0.99658449300666985</v>
      </c>
      <c r="BB77">
        <f t="shared" si="15"/>
        <v>0.16459459028073742</v>
      </c>
      <c r="BC77">
        <f t="shared" si="15"/>
        <v>-0.91577332665505751</v>
      </c>
      <c r="BD77">
        <f t="shared" si="15"/>
        <v>-0.61421271268967048</v>
      </c>
      <c r="BE77">
        <f t="shared" si="15"/>
        <v>0.61421271268966815</v>
      </c>
      <c r="BF77">
        <f t="shared" si="16"/>
        <v>0.91577332665505862</v>
      </c>
      <c r="BG77">
        <f t="shared" si="16"/>
        <v>-0.16459459028073453</v>
      </c>
      <c r="BH77">
        <f t="shared" si="16"/>
        <v>-0.99658449300666963</v>
      </c>
      <c r="BI77">
        <f t="shared" si="16"/>
        <v>-0.32469946920468934</v>
      </c>
      <c r="BJ77">
        <f t="shared" si="16"/>
        <v>0.83716647826252721</v>
      </c>
      <c r="BK77">
        <f t="shared" si="16"/>
        <v>0.73572391067313558</v>
      </c>
      <c r="BL77">
        <f t="shared" si="16"/>
        <v>-0.47594739303707156</v>
      </c>
      <c r="BM77">
        <f t="shared" si="16"/>
        <v>-0.96940026593933182</v>
      </c>
      <c r="BN77">
        <f t="shared" si="16"/>
        <v>-1.960237527853792E-15</v>
      </c>
      <c r="BO77">
        <f t="shared" si="16"/>
        <v>0.96940026593932904</v>
      </c>
      <c r="BP77">
        <f t="shared" si="17"/>
        <v>0.47594739303707501</v>
      </c>
      <c r="BQ77">
        <f t="shared" si="17"/>
        <v>-0.73572391067312815</v>
      </c>
      <c r="BR77">
        <f t="shared" si="17"/>
        <v>-0.83716647826252932</v>
      </c>
      <c r="BS77">
        <f t="shared" si="17"/>
        <v>0.3246994692046789</v>
      </c>
      <c r="BT77">
        <f t="shared" si="17"/>
        <v>0.99658449300666996</v>
      </c>
      <c r="BU77">
        <f t="shared" si="17"/>
        <v>0.16459459028073839</v>
      </c>
      <c r="BV77">
        <f t="shared" si="17"/>
        <v>-0.91577332665505706</v>
      </c>
      <c r="BW77">
        <f t="shared" si="17"/>
        <v>-0.61421271268967126</v>
      </c>
      <c r="BX77">
        <f t="shared" si="17"/>
        <v>-2.45029690981724E-15</v>
      </c>
    </row>
    <row r="78" spans="13:76" x14ac:dyDescent="0.25">
      <c r="M78">
        <v>11</v>
      </c>
      <c r="O78">
        <f>$Z$52+(-$Z$38*$Z$49*$Z$49/(2*$Z$37)+ $Z$53-$Z$52)/$Z$49*AX$56+$Z$38/(2*$Z$37)*AX$56*AX$56+SUMPRODUCT($Z$58:$Z$82,$AA$58:$AA$82,AX$58:AX$82)</f>
        <v>1.5395096580910783</v>
      </c>
      <c r="Y78">
        <v>21</v>
      </c>
      <c r="Z78" s="3">
        <f t="shared" si="11"/>
        <v>-0.22002930648998831</v>
      </c>
      <c r="AA78">
        <f t="shared" si="12"/>
        <v>1</v>
      </c>
      <c r="AB78">
        <f t="shared" si="13"/>
        <v>0</v>
      </c>
      <c r="AC78">
        <f t="shared" si="13"/>
        <v>0.98350507487238237</v>
      </c>
      <c r="AD78">
        <f t="shared" si="13"/>
        <v>0.35579384692251625</v>
      </c>
      <c r="AE78">
        <f t="shared" si="13"/>
        <v>-0.85479271258553902</v>
      </c>
      <c r="AF78">
        <f t="shared" si="13"/>
        <v>-0.66502457211384791</v>
      </c>
      <c r="AG78">
        <f t="shared" si="13"/>
        <v>0.61421271268966771</v>
      </c>
      <c r="AH78">
        <f t="shared" si="13"/>
        <v>0.88722281944361181</v>
      </c>
      <c r="AI78">
        <f t="shared" si="13"/>
        <v>0.38649916929245198</v>
      </c>
      <c r="AJ78">
        <f t="shared" si="13"/>
        <v>-0.99330926635363803</v>
      </c>
      <c r="AK78">
        <f t="shared" si="13"/>
        <v>-6.6090584325700114E-2</v>
      </c>
      <c r="AL78">
        <f t="shared" si="14"/>
        <v>0.96940026593933037</v>
      </c>
      <c r="AM78">
        <f t="shared" si="14"/>
        <v>0.41678186049529042</v>
      </c>
      <c r="AN78">
        <f t="shared" si="14"/>
        <v>-0.81862481468669257</v>
      </c>
      <c r="AO78">
        <f t="shared" si="14"/>
        <v>-0.71292844829139668</v>
      </c>
      <c r="AP78">
        <f t="shared" si="14"/>
        <v>0.56071505735167348</v>
      </c>
      <c r="AQ78">
        <f t="shared" si="14"/>
        <v>0.91577332665505695</v>
      </c>
      <c r="AR78">
        <f t="shared" si="14"/>
        <v>-0.2294239200467531</v>
      </c>
      <c r="AS78">
        <f t="shared" si="14"/>
        <v>-0.99876996914830474</v>
      </c>
      <c r="AT78">
        <f t="shared" si="14"/>
        <v>-0.13189217134207024</v>
      </c>
      <c r="AU78">
        <f t="shared" si="14"/>
        <v>0.95105651629515331</v>
      </c>
      <c r="AV78">
        <f t="shared" si="15"/>
        <v>0.47594739303707417</v>
      </c>
      <c r="AW78">
        <f t="shared" si="15"/>
        <v>-0.77887727876211443</v>
      </c>
      <c r="AX78">
        <f t="shared" si="15"/>
        <v>-0.75771486976033475</v>
      </c>
      <c r="AY78">
        <f t="shared" si="15"/>
        <v>0.5047655377348409</v>
      </c>
      <c r="AZ78">
        <f t="shared" si="15"/>
        <v>0.94031939011616106</v>
      </c>
      <c r="BA78">
        <f t="shared" si="15"/>
        <v>-0.16459459028073478</v>
      </c>
      <c r="BB78">
        <f t="shared" si="15"/>
        <v>-0.999863304992469</v>
      </c>
      <c r="BC78">
        <f t="shared" si="15"/>
        <v>-0.19711702745147883</v>
      </c>
      <c r="BD78">
        <f t="shared" si="15"/>
        <v>0.92855403848970774</v>
      </c>
      <c r="BE78">
        <f t="shared" si="15"/>
        <v>0.53303172872799198</v>
      </c>
      <c r="BF78">
        <f t="shared" si="16"/>
        <v>-0.73572391067313336</v>
      </c>
      <c r="BG78">
        <f t="shared" si="16"/>
        <v>-0.79918799689492737</v>
      </c>
      <c r="BH78">
        <f t="shared" si="16"/>
        <v>0.44660880685280935</v>
      </c>
      <c r="BI78">
        <f t="shared" si="16"/>
        <v>0.96075367613684726</v>
      </c>
      <c r="BJ78">
        <f t="shared" si="16"/>
        <v>-9.904553025046646E-2</v>
      </c>
      <c r="BK78">
        <f t="shared" si="16"/>
        <v>-0.99658449300666963</v>
      </c>
      <c r="BL78">
        <f t="shared" si="16"/>
        <v>-0.26147994095382238</v>
      </c>
      <c r="BM78">
        <f t="shared" si="16"/>
        <v>0.90199123013296101</v>
      </c>
      <c r="BN78">
        <f t="shared" si="16"/>
        <v>0.5877852522924748</v>
      </c>
      <c r="BO78">
        <f t="shared" si="16"/>
        <v>-0.68935340911856458</v>
      </c>
      <c r="BP78">
        <f t="shared" si="17"/>
        <v>-0.83716647826252932</v>
      </c>
      <c r="BQ78">
        <f t="shared" si="17"/>
        <v>0.38649916929245781</v>
      </c>
      <c r="BR78">
        <f t="shared" si="17"/>
        <v>0.97698683078359794</v>
      </c>
      <c r="BS78">
        <f t="shared" si="17"/>
        <v>-3.3063369317307752E-2</v>
      </c>
      <c r="BT78">
        <f t="shared" si="17"/>
        <v>-0.98894787060146849</v>
      </c>
      <c r="BU78">
        <f t="shared" si="17"/>
        <v>-0.32469946920468334</v>
      </c>
      <c r="BV78">
        <f t="shared" si="17"/>
        <v>0.87148424362727406</v>
      </c>
      <c r="BW78">
        <f t="shared" si="17"/>
        <v>0.63996854050331586</v>
      </c>
      <c r="BX78">
        <f t="shared" si="17"/>
        <v>-9.7990192349239891E-16</v>
      </c>
    </row>
    <row r="79" spans="13:76" x14ac:dyDescent="0.25">
      <c r="M79">
        <v>11.5</v>
      </c>
      <c r="O79">
        <f>$Z$52+(-$Z$38*$Z$49*$Z$49/(2*$Z$37)+ $Z$53-$Z$52)/$Z$49*AY$56+$Z$38/(2*$Z$37)*AY$56*AY$56+SUMPRODUCT($Z$58:$Z$82,$AA$58:$AA$82,AY$58:AY$82)</f>
        <v>1.3596976134121754</v>
      </c>
      <c r="Y79">
        <v>22</v>
      </c>
      <c r="Z79" s="3">
        <f t="shared" si="11"/>
        <v>0.24955067907621029</v>
      </c>
      <c r="AA79">
        <f t="shared" si="12"/>
        <v>1</v>
      </c>
      <c r="AB79">
        <f t="shared" si="13"/>
        <v>0</v>
      </c>
      <c r="AC79">
        <f t="shared" si="13"/>
        <v>0.99330926635363814</v>
      </c>
      <c r="AD79">
        <f t="shared" si="13"/>
        <v>0.22942392004675191</v>
      </c>
      <c r="AE79">
        <f t="shared" si="13"/>
        <v>-0.94031939011616117</v>
      </c>
      <c r="AF79">
        <f t="shared" si="13"/>
        <v>-0.44660880685280713</v>
      </c>
      <c r="AG79">
        <f t="shared" si="13"/>
        <v>0.83716647826252799</v>
      </c>
      <c r="AH79">
        <f t="shared" si="13"/>
        <v>0.63996854050331697</v>
      </c>
      <c r="AI79">
        <f t="shared" si="13"/>
        <v>-3.3063369317306163E-2</v>
      </c>
      <c r="AJ79">
        <f t="shared" si="13"/>
        <v>-0.79918799689492559</v>
      </c>
      <c r="AK79">
        <f t="shared" si="13"/>
        <v>0.50476553773484145</v>
      </c>
      <c r="AL79">
        <f t="shared" si="14"/>
        <v>0.91577332665505828</v>
      </c>
      <c r="AM79">
        <f t="shared" si="14"/>
        <v>-0.29325003738446326</v>
      </c>
      <c r="AN79">
        <f t="shared" si="14"/>
        <v>-0.98350507487238259</v>
      </c>
      <c r="AO79">
        <f t="shared" si="14"/>
        <v>6.6090584325695353E-2</v>
      </c>
      <c r="AP79">
        <f t="shared" si="14"/>
        <v>0.99876996914830463</v>
      </c>
      <c r="AQ79">
        <f t="shared" si="14"/>
        <v>0.16459459028073695</v>
      </c>
      <c r="AR79">
        <f t="shared" si="14"/>
        <v>-0.96075367613684748</v>
      </c>
      <c r="AS79">
        <f t="shared" si="14"/>
        <v>-0.3864991692924542</v>
      </c>
      <c r="AT79">
        <f t="shared" si="14"/>
        <v>0.87148424362727472</v>
      </c>
      <c r="AU79">
        <f t="shared" si="14"/>
        <v>0.58778525229247691</v>
      </c>
      <c r="AV79">
        <f t="shared" si="15"/>
        <v>-0.73572391067312881</v>
      </c>
      <c r="AW79">
        <f t="shared" si="15"/>
        <v>-0.75771486976033708</v>
      </c>
      <c r="AX79">
        <f t="shared" si="15"/>
        <v>0.56071505735167015</v>
      </c>
      <c r="AY79">
        <f t="shared" si="15"/>
        <v>0.8872228194436147</v>
      </c>
      <c r="AZ79">
        <f t="shared" si="15"/>
        <v>-0.35579384692251448</v>
      </c>
      <c r="BA79">
        <f t="shared" si="15"/>
        <v>-0.96940026593933171</v>
      </c>
      <c r="BB79">
        <f t="shared" si="15"/>
        <v>0.13189217134206077</v>
      </c>
      <c r="BC79">
        <f t="shared" si="15"/>
        <v>0.999863304992469</v>
      </c>
      <c r="BD79">
        <f t="shared" si="15"/>
        <v>9.9045530250469874E-2</v>
      </c>
      <c r="BE79">
        <f t="shared" si="15"/>
        <v>-0.9769868307835986</v>
      </c>
      <c r="BF79">
        <f t="shared" si="16"/>
        <v>-0.32469946920468934</v>
      </c>
      <c r="BG79">
        <f t="shared" si="16"/>
        <v>0.9019912301329549</v>
      </c>
      <c r="BH79">
        <f t="shared" si="16"/>
        <v>0.5330317287279982</v>
      </c>
      <c r="BI79">
        <f t="shared" si="16"/>
        <v>-0.77887727876210733</v>
      </c>
      <c r="BJ79">
        <f t="shared" si="16"/>
        <v>-0.71292844829140001</v>
      </c>
      <c r="BK79">
        <f t="shared" si="16"/>
        <v>0.61421271268966215</v>
      </c>
      <c r="BL79">
        <f t="shared" si="16"/>
        <v>0.85479271258554435</v>
      </c>
      <c r="BM79">
        <f t="shared" si="16"/>
        <v>-0.41678186049528476</v>
      </c>
      <c r="BN79">
        <f t="shared" si="16"/>
        <v>-0.95105651629515642</v>
      </c>
      <c r="BO79">
        <f t="shared" si="16"/>
        <v>0.19711702745147522</v>
      </c>
      <c r="BP79">
        <f t="shared" si="17"/>
        <v>0.99658449300667051</v>
      </c>
      <c r="BQ79">
        <f t="shared" si="17"/>
        <v>3.3063369317319506E-2</v>
      </c>
      <c r="BR79">
        <f t="shared" si="17"/>
        <v>-0.98894787060146738</v>
      </c>
      <c r="BS79">
        <f t="shared" si="17"/>
        <v>-0.2614799409538297</v>
      </c>
      <c r="BT79">
        <f t="shared" si="17"/>
        <v>0.92855403848970475</v>
      </c>
      <c r="BU79">
        <f t="shared" si="17"/>
        <v>0.47594739303708172</v>
      </c>
      <c r="BV79">
        <f t="shared" si="17"/>
        <v>-0.81862481468668535</v>
      </c>
      <c r="BW79">
        <f t="shared" si="17"/>
        <v>-0.66502457211385979</v>
      </c>
      <c r="BX79">
        <f t="shared" si="17"/>
        <v>-9.8007539583999659E-15</v>
      </c>
    </row>
    <row r="80" spans="13:76" x14ac:dyDescent="0.25">
      <c r="M80">
        <v>12</v>
      </c>
      <c r="O80">
        <f>$Z$52+(-$Z$38*$Z$49*$Z$49/(2*$Z$37)+ $Z$53-$Z$52)/$Z$49*AZ$56+$Z$38/(2*$Z$37)*AZ$56*AZ$56+SUMPRODUCT($Z$58:$Z$82,$AA$58:$AA$82,AZ$58:AZ$82)</f>
        <v>1.4620823344951517</v>
      </c>
      <c r="Y80">
        <v>23</v>
      </c>
      <c r="Z80" s="3">
        <f t="shared" si="11"/>
        <v>-0.20089632331694582</v>
      </c>
      <c r="AA80">
        <f t="shared" si="12"/>
        <v>1</v>
      </c>
      <c r="AB80">
        <f t="shared" si="13"/>
        <v>0</v>
      </c>
      <c r="AC80">
        <f t="shared" si="13"/>
        <v>0.99876996914830474</v>
      </c>
      <c r="AD80">
        <f t="shared" si="13"/>
        <v>9.9045530250463101E-2</v>
      </c>
      <c r="AE80">
        <f t="shared" si="13"/>
        <v>-0.98894787060146849</v>
      </c>
      <c r="AF80">
        <f t="shared" si="13"/>
        <v>-0.1971170274514811</v>
      </c>
      <c r="AG80">
        <f t="shared" si="13"/>
        <v>0.96940026593933015</v>
      </c>
      <c r="AH80">
        <f t="shared" si="13"/>
        <v>0.2932500373844642</v>
      </c>
      <c r="AI80">
        <f t="shared" si="13"/>
        <v>-0.4466088068528058</v>
      </c>
      <c r="AJ80">
        <f t="shared" si="13"/>
        <v>-0.38649916929245376</v>
      </c>
      <c r="AK80">
        <f t="shared" si="13"/>
        <v>0.90199123013295857</v>
      </c>
      <c r="AL80">
        <f t="shared" si="14"/>
        <v>0.47594739303707528</v>
      </c>
      <c r="AM80">
        <f t="shared" si="14"/>
        <v>-0.85479271258553735</v>
      </c>
      <c r="AN80">
        <f t="shared" si="14"/>
        <v>-0.56071505735167171</v>
      </c>
      <c r="AO80">
        <f t="shared" si="14"/>
        <v>0.7991879968949237</v>
      </c>
      <c r="AP80">
        <f t="shared" si="14"/>
        <v>0.63996854050331731</v>
      </c>
      <c r="AQ80">
        <f t="shared" si="14"/>
        <v>-0.73572391067312903</v>
      </c>
      <c r="AR80">
        <f t="shared" si="14"/>
        <v>-0.71292844829139934</v>
      </c>
      <c r="AS80">
        <f t="shared" si="14"/>
        <v>0.66502457211384902</v>
      </c>
      <c r="AT80">
        <f t="shared" si="14"/>
        <v>0.77887727876211355</v>
      </c>
      <c r="AU80">
        <f t="shared" si="14"/>
        <v>-0.58778525229247225</v>
      </c>
      <c r="AV80">
        <f t="shared" si="15"/>
        <v>-0.83716647826253077</v>
      </c>
      <c r="AW80">
        <f t="shared" si="15"/>
        <v>0.5047655377348409</v>
      </c>
      <c r="AX80">
        <f t="shared" si="15"/>
        <v>0.8872228194436147</v>
      </c>
      <c r="AY80">
        <f t="shared" si="15"/>
        <v>-0.41678186049528543</v>
      </c>
      <c r="AZ80">
        <f t="shared" si="15"/>
        <v>-0.9285540384897063</v>
      </c>
      <c r="BA80">
        <f t="shared" si="15"/>
        <v>0.32469946920467962</v>
      </c>
      <c r="BB80">
        <f t="shared" si="15"/>
        <v>0.96075367613684914</v>
      </c>
      <c r="BC80">
        <f t="shared" si="15"/>
        <v>-0.22942392004674894</v>
      </c>
      <c r="BD80">
        <f t="shared" si="15"/>
        <v>-0.9835050748723827</v>
      </c>
      <c r="BE80">
        <f t="shared" si="15"/>
        <v>0.13189217134206052</v>
      </c>
      <c r="BF80">
        <f t="shared" si="16"/>
        <v>0.99658449300667051</v>
      </c>
      <c r="BG80">
        <f t="shared" si="16"/>
        <v>-3.3063369317308244E-2</v>
      </c>
      <c r="BH80">
        <f t="shared" si="16"/>
        <v>-0.99986330499246889</v>
      </c>
      <c r="BI80">
        <f t="shared" si="16"/>
        <v>-6.6090584325705137E-2</v>
      </c>
      <c r="BJ80">
        <f t="shared" si="16"/>
        <v>0.99330926635363836</v>
      </c>
      <c r="BK80">
        <f t="shared" si="16"/>
        <v>0.16459459028073817</v>
      </c>
      <c r="BL80">
        <f t="shared" si="16"/>
        <v>-0.97698683078359849</v>
      </c>
      <c r="BM80">
        <f t="shared" si="16"/>
        <v>-0.26147994095382948</v>
      </c>
      <c r="BN80">
        <f t="shared" si="16"/>
        <v>0.95105651629515287</v>
      </c>
      <c r="BO80">
        <f t="shared" si="16"/>
        <v>0.35579384692251792</v>
      </c>
      <c r="BP80">
        <f t="shared" si="17"/>
        <v>-0.91577332665505429</v>
      </c>
      <c r="BQ80">
        <f t="shared" si="17"/>
        <v>-0.44660880685280668</v>
      </c>
      <c r="BR80">
        <f t="shared" si="17"/>
        <v>0.87148424362727406</v>
      </c>
      <c r="BS80">
        <f t="shared" si="17"/>
        <v>0.53303172872799875</v>
      </c>
      <c r="BT80">
        <f t="shared" si="17"/>
        <v>-0.81862481468668535</v>
      </c>
      <c r="BU80">
        <f t="shared" si="17"/>
        <v>-0.61421271268967137</v>
      </c>
      <c r="BV80">
        <f t="shared" si="17"/>
        <v>0.75771486976032754</v>
      </c>
      <c r="BW80">
        <f t="shared" si="17"/>
        <v>0.68935340911856813</v>
      </c>
      <c r="BX80">
        <f t="shared" si="17"/>
        <v>6.370555125090327E-15</v>
      </c>
    </row>
    <row r="81" spans="13:78" x14ac:dyDescent="0.25">
      <c r="M81">
        <v>12.5</v>
      </c>
      <c r="O81">
        <f>$Z$52+(-$Z$38*$Z$49*$Z$49/(2*$Z$37)+ $Z$53-$Z$52)/$Z$49*BA$56+$Z$38/(2*$Z$37)*BA$56*BA$56+SUMPRODUCT($Z$58:$Z$82,$AA$58:$AA$82,BA$58:BA$82)</f>
        <v>1.6546669178790756</v>
      </c>
      <c r="Y81">
        <v>24</v>
      </c>
      <c r="Z81" s="3">
        <f t="shared" si="11"/>
        <v>0.22875478915319272</v>
      </c>
      <c r="AA81">
        <f t="shared" si="12"/>
        <v>1</v>
      </c>
      <c r="AB81">
        <f t="shared" si="13"/>
        <v>0</v>
      </c>
      <c r="AC81">
        <f t="shared" si="13"/>
        <v>0.999863304992469</v>
      </c>
      <c r="AD81">
        <f t="shared" si="13"/>
        <v>-3.3063369317308182E-2</v>
      </c>
      <c r="AE81">
        <f t="shared" si="13"/>
        <v>-0.99876996914830485</v>
      </c>
      <c r="AF81">
        <f t="shared" si="13"/>
        <v>6.6090584325699392E-2</v>
      </c>
      <c r="AG81">
        <f t="shared" si="13"/>
        <v>0.99658449300666996</v>
      </c>
      <c r="AH81">
        <f t="shared" si="13"/>
        <v>-9.9045530250462616E-2</v>
      </c>
      <c r="AI81">
        <f t="shared" si="13"/>
        <v>-0.77887727876211155</v>
      </c>
      <c r="AJ81">
        <f t="shared" si="13"/>
        <v>0.13189217134206879</v>
      </c>
      <c r="AK81">
        <f t="shared" si="13"/>
        <v>0.9889478706014686</v>
      </c>
      <c r="AL81">
        <f t="shared" si="14"/>
        <v>-0.16459459028073201</v>
      </c>
      <c r="AM81">
        <f t="shared" si="14"/>
        <v>-0.98350507487238259</v>
      </c>
      <c r="AN81">
        <f t="shared" si="14"/>
        <v>0.19711702745148013</v>
      </c>
      <c r="AO81">
        <f t="shared" si="14"/>
        <v>0.97698683078359994</v>
      </c>
      <c r="AP81">
        <f t="shared" si="14"/>
        <v>-0.2294239200467531</v>
      </c>
      <c r="AQ81">
        <f t="shared" si="14"/>
        <v>-0.96940026593933071</v>
      </c>
      <c r="AR81">
        <f t="shared" si="14"/>
        <v>0.26147994095381955</v>
      </c>
      <c r="AS81">
        <f t="shared" si="14"/>
        <v>0.96075367613684892</v>
      </c>
      <c r="AT81">
        <f t="shared" si="14"/>
        <v>-0.29325003738446281</v>
      </c>
      <c r="AU81">
        <f t="shared" si="14"/>
        <v>-0.95105651629515509</v>
      </c>
      <c r="AV81">
        <f t="shared" si="15"/>
        <v>0.32469946920467985</v>
      </c>
      <c r="AW81">
        <f t="shared" si="15"/>
        <v>0.94031939011616106</v>
      </c>
      <c r="AX81">
        <f t="shared" si="15"/>
        <v>-0.35579384692251448</v>
      </c>
      <c r="AY81">
        <f t="shared" si="15"/>
        <v>-0.9285540384897063</v>
      </c>
      <c r="AZ81">
        <f t="shared" si="15"/>
        <v>0.38649916929245193</v>
      </c>
      <c r="BA81">
        <f t="shared" si="15"/>
        <v>0.91577332665505862</v>
      </c>
      <c r="BB81">
        <f t="shared" si="15"/>
        <v>-0.41678186049528521</v>
      </c>
      <c r="BC81">
        <f t="shared" si="15"/>
        <v>-0.90199123013295945</v>
      </c>
      <c r="BD81">
        <f t="shared" si="15"/>
        <v>0.44660880685280935</v>
      </c>
      <c r="BE81">
        <f t="shared" si="15"/>
        <v>0.88722281944361492</v>
      </c>
      <c r="BF81">
        <f t="shared" si="16"/>
        <v>-0.47594739303707156</v>
      </c>
      <c r="BG81">
        <f t="shared" si="16"/>
        <v>-0.87148424362727972</v>
      </c>
      <c r="BH81">
        <f t="shared" si="16"/>
        <v>0.50476553773484334</v>
      </c>
      <c r="BI81">
        <f t="shared" si="16"/>
        <v>0.85479271258553691</v>
      </c>
      <c r="BJ81">
        <f t="shared" si="16"/>
        <v>-0.53303172872798876</v>
      </c>
      <c r="BK81">
        <f t="shared" si="16"/>
        <v>-0.83716647826252932</v>
      </c>
      <c r="BL81">
        <f t="shared" si="16"/>
        <v>0.56071505735166938</v>
      </c>
      <c r="BM81">
        <f t="shared" si="16"/>
        <v>0.81862481468669224</v>
      </c>
      <c r="BN81">
        <f t="shared" si="16"/>
        <v>-0.58778525229246548</v>
      </c>
      <c r="BO81">
        <f t="shared" si="16"/>
        <v>-0.79918799689492781</v>
      </c>
      <c r="BP81">
        <f t="shared" si="17"/>
        <v>0.61421271268966171</v>
      </c>
      <c r="BQ81">
        <f t="shared" si="17"/>
        <v>0.77887727876211454</v>
      </c>
      <c r="BR81">
        <f t="shared" si="17"/>
        <v>-0.63996854050331742</v>
      </c>
      <c r="BS81">
        <f t="shared" si="17"/>
        <v>-0.7577148697603403</v>
      </c>
      <c r="BT81">
        <f t="shared" si="17"/>
        <v>0.66502457211384514</v>
      </c>
      <c r="BU81">
        <f t="shared" si="17"/>
        <v>0.73572391067313148</v>
      </c>
      <c r="BV81">
        <f t="shared" si="17"/>
        <v>-0.68935340911856924</v>
      </c>
      <c r="BW81">
        <f t="shared" si="17"/>
        <v>-0.71292844829140067</v>
      </c>
      <c r="BX81">
        <f t="shared" si="17"/>
        <v>-2.940356291780688E-15</v>
      </c>
    </row>
    <row r="82" spans="13:78" x14ac:dyDescent="0.25">
      <c r="M82">
        <v>13</v>
      </c>
      <c r="O82">
        <f>$Z$52+(-$Z$38*$Z$49*$Z$49/(2*$Z$37)+ $Z$53-$Z$52)/$Z$49*BB$56+$Z$38/(2*$Z$37)*BB$56*BB$56+SUMPRODUCT($Z$58:$Z$82,$AA$58:$AA$82,BB$58:BB$82)</f>
        <v>1.5251939105762213</v>
      </c>
      <c r="Y82">
        <v>25</v>
      </c>
      <c r="Z82" s="3">
        <f t="shared" si="11"/>
        <v>-0.18482461745159018</v>
      </c>
      <c r="AA82">
        <f t="shared" si="12"/>
        <v>1</v>
      </c>
      <c r="AB82">
        <f t="shared" si="13"/>
        <v>0</v>
      </c>
      <c r="AC82">
        <f t="shared" si="13"/>
        <v>0.99658449300666985</v>
      </c>
      <c r="AD82">
        <f t="shared" si="13"/>
        <v>-0.16459459028073378</v>
      </c>
      <c r="AE82">
        <f t="shared" si="13"/>
        <v>-0.96940026593933049</v>
      </c>
      <c r="AF82">
        <f t="shared" si="13"/>
        <v>0.32469946920468329</v>
      </c>
      <c r="AG82">
        <f t="shared" si="13"/>
        <v>0.91577332665505751</v>
      </c>
      <c r="AH82">
        <f t="shared" si="13"/>
        <v>-0.4759473930370729</v>
      </c>
      <c r="AI82">
        <f t="shared" si="13"/>
        <v>-0.96940026593933037</v>
      </c>
      <c r="AJ82">
        <f t="shared" si="13"/>
        <v>0.61421271268966748</v>
      </c>
      <c r="AK82">
        <f t="shared" si="13"/>
        <v>0.73572391067313236</v>
      </c>
      <c r="AL82">
        <f t="shared" si="14"/>
        <v>-0.73572391067313159</v>
      </c>
      <c r="AM82">
        <f t="shared" si="14"/>
        <v>-0.61421271268966704</v>
      </c>
      <c r="AN82">
        <f t="shared" si="14"/>
        <v>0.83716647826252777</v>
      </c>
      <c r="AO82">
        <f t="shared" si="14"/>
        <v>0.47594739303707395</v>
      </c>
      <c r="AP82">
        <f t="shared" si="14"/>
        <v>-0.91577332665505773</v>
      </c>
      <c r="AQ82">
        <f t="shared" si="14"/>
        <v>-0.32469946920468529</v>
      </c>
      <c r="AR82">
        <f t="shared" si="14"/>
        <v>0.96940026593933026</v>
      </c>
      <c r="AS82">
        <f t="shared" si="14"/>
        <v>0.16459459028073367</v>
      </c>
      <c r="AT82">
        <f t="shared" si="14"/>
        <v>-0.99658449300666963</v>
      </c>
      <c r="AU82">
        <f t="shared" si="14"/>
        <v>-1.22514845490862E-15</v>
      </c>
      <c r="AV82">
        <f t="shared" si="15"/>
        <v>0.99658449300666985</v>
      </c>
      <c r="AW82">
        <f t="shared" si="15"/>
        <v>-0.16459459028073478</v>
      </c>
      <c r="AX82">
        <f t="shared" si="15"/>
        <v>-0.96940026593932993</v>
      </c>
      <c r="AY82">
        <f t="shared" si="15"/>
        <v>0.32469946920468634</v>
      </c>
      <c r="AZ82">
        <f t="shared" si="15"/>
        <v>0.91577332665505862</v>
      </c>
      <c r="BA82">
        <f t="shared" si="15"/>
        <v>-0.47594739303707179</v>
      </c>
      <c r="BB82">
        <f t="shared" si="15"/>
        <v>-0.8371664782625291</v>
      </c>
      <c r="BC82">
        <f t="shared" si="15"/>
        <v>0.61421271268966793</v>
      </c>
      <c r="BD82">
        <f t="shared" si="15"/>
        <v>0.73572391067313081</v>
      </c>
      <c r="BE82">
        <f t="shared" si="15"/>
        <v>-0.73572391067312837</v>
      </c>
      <c r="BF82">
        <f t="shared" si="16"/>
        <v>-0.61421271268967081</v>
      </c>
      <c r="BG82">
        <f t="shared" si="16"/>
        <v>0.8371664782625271</v>
      </c>
      <c r="BH82">
        <f t="shared" si="16"/>
        <v>0.47594739303707501</v>
      </c>
      <c r="BI82">
        <f t="shared" si="16"/>
        <v>-0.91577332665505717</v>
      </c>
      <c r="BJ82">
        <f t="shared" si="16"/>
        <v>-0.32469946920468307</v>
      </c>
      <c r="BK82">
        <f t="shared" si="16"/>
        <v>0.96940026593933082</v>
      </c>
      <c r="BL82">
        <f t="shared" si="16"/>
        <v>0.16459459028073839</v>
      </c>
      <c r="BM82">
        <f t="shared" si="16"/>
        <v>-0.99658449300666951</v>
      </c>
      <c r="BN82">
        <f t="shared" si="16"/>
        <v>-2.45029690981724E-15</v>
      </c>
      <c r="BO82">
        <f t="shared" si="16"/>
        <v>0.99658449300666996</v>
      </c>
      <c r="BP82">
        <f t="shared" si="17"/>
        <v>-0.16459459028073356</v>
      </c>
      <c r="BQ82">
        <f t="shared" si="17"/>
        <v>-0.96940026593933026</v>
      </c>
      <c r="BR82">
        <f t="shared" si="17"/>
        <v>0.32469946920468518</v>
      </c>
      <c r="BS82">
        <f t="shared" si="17"/>
        <v>0.91577332665505629</v>
      </c>
      <c r="BT82">
        <f t="shared" si="17"/>
        <v>-0.47594739303707695</v>
      </c>
      <c r="BU82">
        <f t="shared" si="17"/>
        <v>-0.83716647826252588</v>
      </c>
      <c r="BV82">
        <f t="shared" si="17"/>
        <v>0.61421271268967259</v>
      </c>
      <c r="BW82">
        <f t="shared" si="17"/>
        <v>0.73572391067312681</v>
      </c>
      <c r="BX82">
        <f t="shared" si="17"/>
        <v>-4.898425415289509E-16</v>
      </c>
    </row>
    <row r="83" spans="13:78" x14ac:dyDescent="0.25">
      <c r="M83">
        <v>13.5</v>
      </c>
      <c r="O83">
        <f>$Z$52+(-$Z$38*$Z$49*$Z$49/(2*$Z$37)+ $Z$53-$Z$52)/$Z$49*BC$56+$Z$38/(2*$Z$37)*BC$56*BC$56+SUMPRODUCT($Z$58:$Z$82,$AA$58:$AA$82,BC$58:BC$82)</f>
        <v>1.3720679172887769</v>
      </c>
    </row>
    <row r="84" spans="13:78" x14ac:dyDescent="0.25">
      <c r="M84">
        <v>14</v>
      </c>
      <c r="O84">
        <f>$Z$52+(-$Z$38*$Z$49*$Z$49/(2*$Z$37)+ $Z$53-$Z$52)/$Z$49*BD$56+$Z$38/(2*$Z$37)*BD$56*BD$56+SUMPRODUCT($Z$58:$Z$82,$AA$58:$AA$82,BD$58:BD$82)</f>
        <v>1.5719959597762934</v>
      </c>
    </row>
    <row r="85" spans="13:78" x14ac:dyDescent="0.25">
      <c r="M85">
        <v>14.5</v>
      </c>
      <c r="O85">
        <f>$Z$52+(-$Z$38*$Z$49*$Z$49/(2*$Z$37)+ $Z$53-$Z$52)/$Z$49*BE$56+$Z$38/(2*$Z$37)*BE$56*BE$56+SUMPRODUCT($Z$58:$Z$82,$AA$58:$AA$82,BE$58:BE$82)</f>
        <v>1.7165612106932944</v>
      </c>
    </row>
    <row r="86" spans="13:78" x14ac:dyDescent="0.25">
      <c r="M86">
        <v>15</v>
      </c>
      <c r="O86">
        <f>$Z$52+(-$Z$38*$Z$49*$Z$49/(2*$Z$37)+ $Z$53-$Z$52)/$Z$49*BF$56+$Z$38/(2*$Z$37)*BF$56*BF$56+SUMPRODUCT($Z$58:$Z$82,$AA$58:$AA$82,BF$58:BF$82)</f>
        <v>1.4884245819395234</v>
      </c>
      <c r="AC86" t="s">
        <v>51</v>
      </c>
      <c r="AD86">
        <f t="shared" ref="AD86:BI86" si="18">$Z$52+(-$Z$38*$Z$49*$Z$49/(2*$Z$37)+ $Z$53-$Z$52)/$Z$49*AB$56+$Z$38/(2*$Z$37)*AB$56*AB$56+SUMPRODUCT($Z$58:$Z$82,$AA$58:$AA$82,AB$58:AB$82)</f>
        <v>0.5625</v>
      </c>
      <c r="AE86">
        <f t="shared" si="18"/>
        <v>1.1013931254620173</v>
      </c>
      <c r="AF86">
        <f t="shared" si="18"/>
        <v>1.4082036623684622</v>
      </c>
      <c r="AG86">
        <f t="shared" si="18"/>
        <v>1.3565812132084663</v>
      </c>
      <c r="AH86">
        <f t="shared" si="18"/>
        <v>1.1831576254371097</v>
      </c>
      <c r="AI86">
        <f t="shared" si="18"/>
        <v>1.2371262309708404</v>
      </c>
      <c r="AJ86">
        <f t="shared" si="18"/>
        <v>1.408899955926032</v>
      </c>
      <c r="AK86">
        <f t="shared" si="18"/>
        <v>1.4200886166770412</v>
      </c>
      <c r="AL86">
        <f t="shared" si="18"/>
        <v>1.2262173572923645</v>
      </c>
      <c r="AM86">
        <f t="shared" si="18"/>
        <v>1.3125572397468797</v>
      </c>
      <c r="AN86">
        <f t="shared" si="18"/>
        <v>1.4589428279822387</v>
      </c>
      <c r="AO86">
        <f t="shared" si="18"/>
        <v>1.3693676699393897</v>
      </c>
      <c r="AP86">
        <f t="shared" si="18"/>
        <v>1.2612290525158429</v>
      </c>
      <c r="AQ86">
        <f t="shared" si="18"/>
        <v>1.3966030929125912</v>
      </c>
      <c r="AR86">
        <f t="shared" si="18"/>
        <v>1.5034416063895197</v>
      </c>
      <c r="AS86">
        <f t="shared" si="18"/>
        <v>1.3662238695421478</v>
      </c>
      <c r="AT86">
        <f t="shared" si="18"/>
        <v>1.3084593633462682</v>
      </c>
      <c r="AU86">
        <f t="shared" si="18"/>
        <v>1.4862487030273832</v>
      </c>
      <c r="AV86">
        <f t="shared" si="18"/>
        <v>1.5317278420436256</v>
      </c>
      <c r="AW86">
        <f t="shared" si="18"/>
        <v>1.3605526313779177</v>
      </c>
      <c r="AX86">
        <f t="shared" si="18"/>
        <v>1.3744986395295733</v>
      </c>
      <c r="AY86">
        <f t="shared" si="18"/>
        <v>1.5749064595437456</v>
      </c>
      <c r="AZ86">
        <f t="shared" si="18"/>
        <v>1.5395096580910783</v>
      </c>
      <c r="BA86">
        <f t="shared" si="18"/>
        <v>1.3596976134121754</v>
      </c>
      <c r="BB86">
        <f t="shared" si="18"/>
        <v>1.4620823344951517</v>
      </c>
      <c r="BC86">
        <f t="shared" si="18"/>
        <v>1.6546669178790756</v>
      </c>
      <c r="BD86">
        <f t="shared" si="18"/>
        <v>1.5251939105762213</v>
      </c>
      <c r="BE86">
        <f t="shared" si="18"/>
        <v>1.3720679172887769</v>
      </c>
      <c r="BF86">
        <f t="shared" si="18"/>
        <v>1.5719959597762934</v>
      </c>
      <c r="BG86">
        <f t="shared" si="18"/>
        <v>1.7165612106932944</v>
      </c>
      <c r="BH86">
        <f t="shared" si="18"/>
        <v>1.4884245819395234</v>
      </c>
      <c r="BI86">
        <f t="shared" si="18"/>
        <v>1.4074423888013436</v>
      </c>
      <c r="BJ86">
        <f t="shared" ref="BJ86:BZ86" si="19">$Z$52+(-$Z$38*$Z$49*$Z$49/(2*$Z$37)+ $Z$53-$Z$52)/$Z$49*BH$56+$Z$38/(2*$Z$37)*BH$56*BH$56+SUMPRODUCT($Z$58:$Z$82,$AA$58:$AA$82,BH$58:BH$82)</f>
        <v>1.7046911142391048</v>
      </c>
      <c r="BK86">
        <f t="shared" si="19"/>
        <v>1.7494140866007015</v>
      </c>
      <c r="BL86">
        <f t="shared" si="19"/>
        <v>1.4278346361651373</v>
      </c>
      <c r="BM86">
        <f t="shared" si="19"/>
        <v>1.4796318223125189</v>
      </c>
      <c r="BN86">
        <f t="shared" si="19"/>
        <v>1.8638490489171957</v>
      </c>
      <c r="BO86">
        <f t="shared" si="19"/>
        <v>1.7341513860282705</v>
      </c>
      <c r="BP86">
        <f t="shared" si="19"/>
        <v>1.3348153015910764</v>
      </c>
      <c r="BQ86">
        <f t="shared" si="19"/>
        <v>1.6189064591938447</v>
      </c>
      <c r="BR86">
        <f t="shared" si="19"/>
        <v>2.0684373058798817</v>
      </c>
      <c r="BS86">
        <f t="shared" si="19"/>
        <v>1.6142388438588879</v>
      </c>
      <c r="BT86">
        <f t="shared" si="19"/>
        <v>1.1671540733754515</v>
      </c>
      <c r="BU86">
        <f t="shared" si="19"/>
        <v>1.9545707603932252</v>
      </c>
      <c r="BV86">
        <f t="shared" si="19"/>
        <v>2.4201230629064243</v>
      </c>
      <c r="BW86">
        <f t="shared" si="19"/>
        <v>0.98344682067497047</v>
      </c>
      <c r="BX86">
        <f t="shared" si="19"/>
        <v>0.64949962005683126</v>
      </c>
      <c r="BY86">
        <f t="shared" si="19"/>
        <v>5.5903600003541865</v>
      </c>
      <c r="BZ86">
        <f t="shared" si="19"/>
        <v>9.6874999999999822</v>
      </c>
    </row>
    <row r="87" spans="13:78" x14ac:dyDescent="0.25">
      <c r="M87">
        <v>15.5</v>
      </c>
      <c r="O87">
        <f>$Z$52+(-$Z$38*$Z$49*$Z$49/(2*$Z$37)+ $Z$53-$Z$52)/$Z$49*BG$56+$Z$38/(2*$Z$37)*BG$56*BG$56+SUMPRODUCT($Z$58:$Z$82,$AA$58:$AA$82,BG$58:BG$82)</f>
        <v>1.4074423888013436</v>
      </c>
    </row>
    <row r="88" spans="13:78" x14ac:dyDescent="0.25">
      <c r="M88">
        <v>16</v>
      </c>
      <c r="O88">
        <f>$Z$52+(-$Z$38*$Z$49*$Z$49/(2*$Z$37)+ $Z$53-$Z$52)/$Z$49*BH$56+$Z$38/(2*$Z$37)*BH$56*BH$56+SUMPRODUCT($Z$58:$Z$82,$AA$58:$AA$82,BH$58:BH$82)</f>
        <v>1.7046911142391048</v>
      </c>
    </row>
    <row r="89" spans="13:78" x14ac:dyDescent="0.25">
      <c r="M89">
        <v>16.5</v>
      </c>
      <c r="O89">
        <f>$Z$52+(-$Z$38*$Z$49*$Z$49/(2*$Z$37)+ $Z$53-$Z$52)/$Z$49*BI$56+$Z$38/(2*$Z$37)*BI$56*BI$56+SUMPRODUCT($Z$58:$Z$82,$AA$58:$AA$82,BI$58:BI$82)</f>
        <v>1.7494140866007015</v>
      </c>
    </row>
    <row r="90" spans="13:78" x14ac:dyDescent="0.25">
      <c r="M90">
        <v>17</v>
      </c>
      <c r="O90">
        <f>$Z$52+(-$Z$38*$Z$49*$Z$49/(2*$Z$37)+ $Z$53-$Z$52)/$Z$49*BJ$56+$Z$38/(2*$Z$37)*BJ$56*BJ$56+SUMPRODUCT($Z$58:$Z$82,$AA$58:$AA$82,BJ$58:BJ$82)</f>
        <v>1.4278346361651373</v>
      </c>
    </row>
    <row r="91" spans="13:78" x14ac:dyDescent="0.25">
      <c r="M91">
        <v>17.5</v>
      </c>
      <c r="O91">
        <f>$Z$52+(-$Z$38*$Z$49*$Z$49/(2*$Z$37)+ $Z$53-$Z$52)/$Z$49*BK$56+$Z$38/(2*$Z$37)*BK$56*BK$56+SUMPRODUCT($Z$58:$Z$82,$AA$58:$AA$82,BK$58:BK$82)</f>
        <v>1.4796318223125189</v>
      </c>
    </row>
    <row r="92" spans="13:78" x14ac:dyDescent="0.25">
      <c r="M92">
        <v>18</v>
      </c>
      <c r="O92">
        <f>$Z$52+(-$Z$38*$Z$49*$Z$49/(2*$Z$37)+ $Z$53-$Z$52)/$Z$49*BL$56+$Z$38/(2*$Z$37)*BL$56*BL$56+SUMPRODUCT($Z$58:$Z$82,$AA$58:$AA$82,BL$58:BL$82)</f>
        <v>1.8638490489171957</v>
      </c>
    </row>
    <row r="93" spans="13:78" x14ac:dyDescent="0.25">
      <c r="M93">
        <v>18.5</v>
      </c>
      <c r="O93">
        <f>$Z$52+(-$Z$38*$Z$49*$Z$49/(2*$Z$37)+ $Z$53-$Z$52)/$Z$49*BM$56+$Z$38/(2*$Z$37)*BM$56*BM$56+SUMPRODUCT($Z$58:$Z$82,$AA$58:$AA$82,BM$58:BM$82)</f>
        <v>1.7341513860282705</v>
      </c>
    </row>
    <row r="94" spans="13:78" x14ac:dyDescent="0.25">
      <c r="M94">
        <v>19</v>
      </c>
      <c r="O94">
        <f>$Z$52+(-$Z$38*$Z$49*$Z$49/(2*$Z$37)+ $Z$53-$Z$52)/$Z$49*BN$56+$Z$38/(2*$Z$37)*BN$56*BN$56+SUMPRODUCT($Z$58:$Z$82,$AA$58:$AA$82,BN$58:BN$82)</f>
        <v>1.3348153015910764</v>
      </c>
    </row>
    <row r="95" spans="13:78" x14ac:dyDescent="0.25">
      <c r="M95">
        <v>19.5</v>
      </c>
      <c r="O95">
        <f>$Z$52+(-$Z$38*$Z$49*$Z$49/(2*$Z$37)+ $Z$53-$Z$52)/$Z$49*BO$56+$Z$38/(2*$Z$37)*BO$56*BO$56+SUMPRODUCT($Z$58:$Z$82,$AA$58:$AA$82,BO$58:BO$82)</f>
        <v>1.6189064591938447</v>
      </c>
    </row>
    <row r="96" spans="13:78" x14ac:dyDescent="0.25">
      <c r="M96">
        <v>20</v>
      </c>
      <c r="O96">
        <f>$Z$52+(-$Z$38*$Z$49*$Z$49/(2*$Z$37)+ $Z$53-$Z$52)/$Z$49*BP$56+$Z$38/(2*$Z$37)*BP$56*BP$56+SUMPRODUCT($Z$58:$Z$82,$AA$58:$AA$82,BP$58:BP$82)</f>
        <v>2.0684373058798817</v>
      </c>
    </row>
    <row r="97" spans="13:15" x14ac:dyDescent="0.25">
      <c r="M97">
        <v>20.5</v>
      </c>
      <c r="O97">
        <f>$Z$52+(-$Z$38*$Z$49*$Z$49/(2*$Z$37)+ $Z$53-$Z$52)/$Z$49*BQ$56+$Z$38/(2*$Z$37)*BQ$56*BQ$56+SUMPRODUCT($Z$58:$Z$82,$AA$58:$AA$82,BQ$58:BQ$82)</f>
        <v>1.6142388438588879</v>
      </c>
    </row>
    <row r="98" spans="13:15" x14ac:dyDescent="0.25">
      <c r="M98">
        <v>21</v>
      </c>
      <c r="O98">
        <f>$Z$52+(-$Z$38*$Z$49*$Z$49/(2*$Z$37)+ $Z$53-$Z$52)/$Z$49*BR$56+$Z$38/(2*$Z$37)*BR$56*BR$56+SUMPRODUCT($Z$58:$Z$82,$AA$58:$AA$82,BR$58:BR$82)</f>
        <v>1.1671540733754515</v>
      </c>
    </row>
    <row r="99" spans="13:15" x14ac:dyDescent="0.25">
      <c r="M99">
        <v>21.5</v>
      </c>
      <c r="O99">
        <f>$Z$52+(-$Z$38*$Z$49*$Z$49/(2*$Z$37)+ $Z$53-$Z$52)/$Z$49*BS$56+$Z$38/(2*$Z$37)*BS$56*BS$56+SUMPRODUCT($Z$58:$Z$82,$AA$58:$AA$82,BS$58:BS$82)</f>
        <v>1.9545707603932252</v>
      </c>
    </row>
    <row r="100" spans="13:15" x14ac:dyDescent="0.25">
      <c r="M100">
        <v>22</v>
      </c>
      <c r="O100">
        <f>$Z$52+(-$Z$38*$Z$49*$Z$49/(2*$Z$37)+ $Z$53-$Z$52)/$Z$49*BT$56+$Z$38/(2*$Z$37)*BT$56*BT$56+SUMPRODUCT($Z$58:$Z$82,$AA$58:$AA$82,BT$58:BT$82)</f>
        <v>2.4201230629064243</v>
      </c>
    </row>
    <row r="101" spans="13:15" x14ac:dyDescent="0.25">
      <c r="M101">
        <v>22.5</v>
      </c>
      <c r="O101">
        <f>$Z$52+(-$Z$38*$Z$49*$Z$49/(2*$Z$37)+ $Z$53-$Z$52)/$Z$49*BU$56+$Z$38/(2*$Z$37)*BU$56*BU$56+SUMPRODUCT($Z$58:$Z$82,$AA$58:$AA$82,BU$58:BU$82)</f>
        <v>0.98344682067497047</v>
      </c>
    </row>
    <row r="102" spans="13:15" x14ac:dyDescent="0.25">
      <c r="M102">
        <v>23</v>
      </c>
      <c r="O102">
        <f>$Z$52+(-$Z$38*$Z$49*$Z$49/(2*$Z$37)+ $Z$53-$Z$52)/$Z$49*BV$56+$Z$38/(2*$Z$37)*BV$56*BV$56+SUMPRODUCT($Z$58:$Z$82,$AA$58:$AA$82,BV$58:BV$82)</f>
        <v>0.64949962005683126</v>
      </c>
    </row>
    <row r="103" spans="13:15" x14ac:dyDescent="0.25">
      <c r="M103">
        <v>23.5</v>
      </c>
      <c r="O103">
        <f>$Z$52+(-$Z$38*$Z$49*$Z$49/(2*$Z$37)+ $Z$53-$Z$52)/$Z$49*BW$56+$Z$38/(2*$Z$37)*BW$56*BW$56+SUMPRODUCT($Z$58:$Z$82,$AA$58:$AA$82,BW$58:BW$82)</f>
        <v>5.5903600003541865</v>
      </c>
    </row>
    <row r="104" spans="13:15" x14ac:dyDescent="0.25">
      <c r="M104">
        <v>23.75</v>
      </c>
      <c r="O104">
        <f>$Z$52+(-$Z$38*$Z$49*$Z$49/(2*$Z$37)+ $Z$53-$Z$52)/$Z$49*BX$56+$Z$38/(2*$Z$37)*BX$56*BX$56+SUMPRODUCT($Z$58:$Z$82,$AA$58:$AA$82,BX$58:BX$82)</f>
        <v>9.6874999999999822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Spinner 1">
              <controlPr defaultSize="0" autoPict="0">
                <anchor moveWithCells="1" sizeWithCells="1">
                  <from>
                    <xdr:col>28</xdr:col>
                    <xdr:colOff>19050</xdr:colOff>
                    <xdr:row>38</xdr:row>
                    <xdr:rowOff>19050</xdr:rowOff>
                  </from>
                  <to>
                    <xdr:col>29</xdr:col>
                    <xdr:colOff>19050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Spinner 2">
              <controlPr defaultSize="0" autoPict="0">
                <anchor moveWithCells="1" sizeWithCells="1">
                  <from>
                    <xdr:col>29</xdr:col>
                    <xdr:colOff>19050</xdr:colOff>
                    <xdr:row>38</xdr:row>
                    <xdr:rowOff>38100</xdr:rowOff>
                  </from>
                  <to>
                    <xdr:col>30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Spinner 3">
              <controlPr defaultSize="0" autoPict="0">
                <anchor moveWithCells="1" sizeWithCells="1">
                  <from>
                    <xdr:col>28</xdr:col>
                    <xdr:colOff>19050</xdr:colOff>
                    <xdr:row>51</xdr:row>
                    <xdr:rowOff>19050</xdr:rowOff>
                  </from>
                  <to>
                    <xdr:col>28</xdr:col>
                    <xdr:colOff>895350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Spinner 4">
              <controlPr defaultSize="0" autoPict="0">
                <anchor moveWithCells="1" sizeWithCells="1">
                  <from>
                    <xdr:col>29</xdr:col>
                    <xdr:colOff>19050</xdr:colOff>
                    <xdr:row>51</xdr:row>
                    <xdr:rowOff>19050</xdr:rowOff>
                  </from>
                  <to>
                    <xdr:col>30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Spinner 5">
              <controlPr defaultSize="0" autoPict="0">
                <anchor moveWithCells="1" sizeWithCells="1">
                  <from>
                    <xdr:col>30</xdr:col>
                    <xdr:colOff>19050</xdr:colOff>
                    <xdr:row>38</xdr:row>
                    <xdr:rowOff>19050</xdr:rowOff>
                  </from>
                  <to>
                    <xdr:col>30</xdr:col>
                    <xdr:colOff>933450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C11" sqref="C11"/>
    </sheetView>
  </sheetViews>
  <sheetFormatPr defaultColWidth="8.7109375" defaultRowHeight="15" x14ac:dyDescent="0.25"/>
  <cols>
    <col min="1" max="1" width="17.7109375" bestFit="1" customWidth="1"/>
    <col min="2" max="2" width="40.7109375" bestFit="1" customWidth="1"/>
    <col min="3" max="3" width="10.42578125" bestFit="1" customWidth="1"/>
    <col min="4" max="4" width="10.140625" bestFit="1" customWidth="1"/>
    <col min="5" max="5" width="10.7109375" bestFit="1" customWidth="1"/>
    <col min="8" max="8" width="18.140625" bestFit="1" customWidth="1"/>
    <col min="10" max="10" width="10.28515625" customWidth="1"/>
    <col min="11" max="11" width="9.28515625" customWidth="1"/>
    <col min="12" max="12" width="10.140625" bestFit="1" customWidth="1"/>
    <col min="14" max="14" width="12.7109375" bestFit="1" customWidth="1"/>
    <col min="15" max="15" width="12.140625" bestFit="1" customWidth="1"/>
  </cols>
  <sheetData>
    <row r="1" spans="1:15" ht="14.45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5" ht="14.45" x14ac:dyDescent="0.3">
      <c r="A2" s="6"/>
      <c r="B2" s="7" t="s">
        <v>59</v>
      </c>
      <c r="C2" s="12" t="s">
        <v>60</v>
      </c>
      <c r="D2" s="12" t="s">
        <v>87</v>
      </c>
      <c r="E2" s="12" t="s">
        <v>61</v>
      </c>
      <c r="F2" s="12" t="s">
        <v>62</v>
      </c>
      <c r="G2" s="12" t="s">
        <v>63</v>
      </c>
      <c r="H2" s="12" t="s">
        <v>64</v>
      </c>
      <c r="I2" s="12"/>
      <c r="J2" s="12" t="s">
        <v>60</v>
      </c>
      <c r="K2" s="12" t="s">
        <v>87</v>
      </c>
      <c r="L2" s="12" t="s">
        <v>65</v>
      </c>
    </row>
    <row r="3" spans="1:15" ht="14.45" x14ac:dyDescent="0.3">
      <c r="A3" s="6" t="s">
        <v>66</v>
      </c>
      <c r="B3" s="7" t="s">
        <v>67</v>
      </c>
      <c r="C3" s="10">
        <v>8.8525600000000004</v>
      </c>
      <c r="D3" s="10"/>
      <c r="E3" s="10"/>
      <c r="F3" s="10">
        <v>0.5625</v>
      </c>
      <c r="G3" s="10">
        <v>9.6875</v>
      </c>
      <c r="H3" s="10">
        <v>0.78401900000000002</v>
      </c>
      <c r="I3" s="10"/>
      <c r="J3" s="10">
        <f>0.00064516*C3</f>
        <v>5.7113176096000003E-3</v>
      </c>
      <c r="K3" s="12"/>
      <c r="L3" s="12"/>
    </row>
    <row r="4" spans="1:15" ht="28.9" x14ac:dyDescent="0.3">
      <c r="A4" s="6" t="s">
        <v>68</v>
      </c>
      <c r="B4" s="7" t="s">
        <v>69</v>
      </c>
      <c r="C4" s="10">
        <v>20.677399999999999</v>
      </c>
      <c r="D4" s="10"/>
      <c r="E4" s="10"/>
      <c r="F4" s="10">
        <v>1.81315</v>
      </c>
      <c r="G4" s="10">
        <v>6.4807300000000003</v>
      </c>
      <c r="H4" s="10">
        <v>0.13861799999999999</v>
      </c>
      <c r="I4" s="10"/>
      <c r="J4" s="10">
        <f t="shared" ref="J4:J7" si="0">0.00064516*C4</f>
        <v>1.3340231383999999E-2</v>
      </c>
      <c r="K4" s="10"/>
      <c r="L4" s="10"/>
    </row>
    <row r="5" spans="1:15" ht="14.45" x14ac:dyDescent="0.3">
      <c r="A5" s="6" t="s">
        <v>70</v>
      </c>
      <c r="B5" s="7" t="s">
        <v>71</v>
      </c>
      <c r="C5" s="10">
        <v>17.370799999999999</v>
      </c>
      <c r="D5" s="10"/>
      <c r="E5" s="10"/>
      <c r="F5" s="10">
        <v>1.8492599999999999</v>
      </c>
      <c r="G5" s="10">
        <v>6.8852599999999997</v>
      </c>
      <c r="H5" s="10">
        <v>0.106914</v>
      </c>
      <c r="I5" s="10"/>
      <c r="J5" s="10">
        <f t="shared" si="0"/>
        <v>1.1206945328E-2</v>
      </c>
      <c r="K5" s="10"/>
      <c r="L5" s="10"/>
      <c r="N5" t="s">
        <v>88</v>
      </c>
      <c r="O5" t="s">
        <v>89</v>
      </c>
    </row>
    <row r="6" spans="1:15" ht="28.9" x14ac:dyDescent="0.3">
      <c r="A6" s="6" t="s">
        <v>72</v>
      </c>
      <c r="B6" s="7" t="s">
        <v>73</v>
      </c>
      <c r="C6" s="10">
        <v>2.8506300000000002</v>
      </c>
      <c r="D6" s="10">
        <v>3.5741999999999998</v>
      </c>
      <c r="E6" s="10">
        <v>30.0166</v>
      </c>
      <c r="F6" s="10">
        <v>0.5625</v>
      </c>
      <c r="G6" s="10">
        <v>9.6875</v>
      </c>
      <c r="H6" s="10">
        <v>0.50053800000000004</v>
      </c>
      <c r="I6" s="10"/>
      <c r="J6" s="10">
        <f t="shared" si="0"/>
        <v>1.8391124508000001E-3</v>
      </c>
      <c r="K6" s="10">
        <f>D6</f>
        <v>3.5741999999999998</v>
      </c>
      <c r="L6" s="10">
        <f>0.0254*E6</f>
        <v>0.76242164000000001</v>
      </c>
      <c r="N6">
        <f>D6/E6</f>
        <v>0.11907411232451376</v>
      </c>
      <c r="O6">
        <f>K6/L6</f>
        <v>4.6879571781304632</v>
      </c>
    </row>
    <row r="7" spans="1:15" ht="28.9" x14ac:dyDescent="0.3">
      <c r="A7" s="6" t="s">
        <v>74</v>
      </c>
      <c r="B7" s="7" t="s">
        <v>75</v>
      </c>
      <c r="C7" s="10">
        <v>16.994</v>
      </c>
      <c r="D7" s="10">
        <v>3.4500000000000003E-2</v>
      </c>
      <c r="E7" s="10">
        <v>30.002300000000002</v>
      </c>
      <c r="F7" s="10">
        <v>1.8233200000000001</v>
      </c>
      <c r="G7" s="10">
        <v>6.8507600000000002</v>
      </c>
      <c r="H7" s="10">
        <v>0.10641299999999999</v>
      </c>
      <c r="I7" s="10"/>
      <c r="J7" s="10">
        <f t="shared" si="0"/>
        <v>1.0963849039999999E-2</v>
      </c>
      <c r="K7" s="10">
        <f>D7</f>
        <v>3.4500000000000003E-2</v>
      </c>
      <c r="L7" s="10">
        <f>0.0254*E7</f>
        <v>0.76205842000000001</v>
      </c>
      <c r="N7">
        <f>D7/E7</f>
        <v>1.1499118400922596E-3</v>
      </c>
      <c r="O7">
        <f>K7/L7</f>
        <v>4.527211968867164E-2</v>
      </c>
    </row>
    <row r="8" spans="1:15" ht="14.45" x14ac:dyDescent="0.3">
      <c r="B8" s="8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5" ht="14.45" x14ac:dyDescent="0.3">
      <c r="A9" s="13" t="s">
        <v>76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5" ht="14.45" x14ac:dyDescent="0.3">
      <c r="A10" s="6"/>
      <c r="B10" s="7" t="s">
        <v>59</v>
      </c>
      <c r="C10" s="11" t="s">
        <v>60</v>
      </c>
      <c r="D10" s="11" t="s">
        <v>87</v>
      </c>
      <c r="E10" s="11" t="s">
        <v>61</v>
      </c>
      <c r="F10" s="11" t="s">
        <v>62</v>
      </c>
      <c r="G10" s="11" t="s">
        <v>63</v>
      </c>
      <c r="H10" s="11" t="s">
        <v>64</v>
      </c>
      <c r="I10" s="11"/>
      <c r="J10" s="11" t="s">
        <v>60</v>
      </c>
      <c r="K10" s="12" t="s">
        <v>87</v>
      </c>
      <c r="L10" s="12" t="s">
        <v>65</v>
      </c>
    </row>
    <row r="11" spans="1:15" ht="14.45" x14ac:dyDescent="0.3">
      <c r="A11" s="6" t="s">
        <v>66</v>
      </c>
      <c r="B11" s="7" t="s">
        <v>67</v>
      </c>
      <c r="C11" s="10">
        <f>'First Model'!Z39</f>
        <v>8.8525571528272682</v>
      </c>
      <c r="D11" s="10"/>
      <c r="E11" s="10"/>
      <c r="F11" s="10">
        <v>0.5625</v>
      </c>
      <c r="G11" s="10">
        <v>9.6875</v>
      </c>
      <c r="H11" s="10">
        <f>'First Model'!AH3</f>
        <v>0.78401908865334868</v>
      </c>
      <c r="I11" s="10"/>
      <c r="J11" s="10">
        <f t="shared" ref="J11:J15" si="1">0.00064516*C11</f>
        <v>5.7113157727180404E-3</v>
      </c>
      <c r="K11" s="10"/>
      <c r="L11" s="10"/>
    </row>
    <row r="12" spans="1:15" ht="28.9" x14ac:dyDescent="0.3">
      <c r="A12" s="6" t="s">
        <v>68</v>
      </c>
      <c r="B12" s="7" t="s">
        <v>69</v>
      </c>
      <c r="C12" s="10">
        <f>'Revision 1a'!Z39</f>
        <v>20.677366142661981</v>
      </c>
      <c r="D12" s="10"/>
      <c r="E12" s="10"/>
      <c r="F12" s="10">
        <f>'Revision 1a'!Z52</f>
        <v>1.8131473530779085</v>
      </c>
      <c r="G12" s="10">
        <f>'Revision 1a'!Z53</f>
        <v>6.4807323280245477</v>
      </c>
      <c r="H12" s="10">
        <f>'Revision 1a'!AH3</f>
        <v>0.1386183629491971</v>
      </c>
      <c r="I12" s="10"/>
      <c r="J12" s="10">
        <f t="shared" si="1"/>
        <v>1.3340209540599803E-2</v>
      </c>
      <c r="K12" s="10"/>
      <c r="L12" s="10"/>
    </row>
    <row r="13" spans="1:15" ht="14.45" x14ac:dyDescent="0.3">
      <c r="A13" s="6" t="s">
        <v>70</v>
      </c>
      <c r="B13" s="7" t="s">
        <v>71</v>
      </c>
      <c r="C13" s="10">
        <f>'Revision 1b'!Z39</f>
        <v>17.370912831587177</v>
      </c>
      <c r="D13" s="10"/>
      <c r="E13" s="10"/>
      <c r="F13" s="10">
        <f>'Revision 1b'!Z52</f>
        <v>1.8492577051003929</v>
      </c>
      <c r="G13" s="10">
        <f>'Revision 1b'!Z53</f>
        <v>6.8852450199974022</v>
      </c>
      <c r="H13" s="10">
        <f>'Revision 1b'!AH3</f>
        <v>0.10691377784231375</v>
      </c>
      <c r="I13" s="10"/>
      <c r="J13" s="10">
        <f t="shared" si="1"/>
        <v>1.1207018122426783E-2</v>
      </c>
      <c r="K13" s="10"/>
      <c r="L13" s="10"/>
      <c r="N13" t="s">
        <v>88</v>
      </c>
      <c r="O13" t="s">
        <v>89</v>
      </c>
    </row>
    <row r="14" spans="1:15" ht="28.9" x14ac:dyDescent="0.3">
      <c r="A14" s="6" t="s">
        <v>72</v>
      </c>
      <c r="B14" s="7" t="s">
        <v>73</v>
      </c>
      <c r="C14" s="10">
        <f>'Revision 2a'!Z39</f>
        <v>3.579875815657231</v>
      </c>
      <c r="D14" s="10">
        <f>'Revision 2a'!Z38</f>
        <v>-6.8252237507309715E-2</v>
      </c>
      <c r="E14" s="10">
        <f>'Revision 2a'!Z37</f>
        <v>18966.668572671475</v>
      </c>
      <c r="F14" s="10">
        <v>0.5625</v>
      </c>
      <c r="G14" s="10">
        <v>9.6875</v>
      </c>
      <c r="H14" s="10">
        <f>'Revision 2a'!AH3</f>
        <v>0.53073583460723328</v>
      </c>
      <c r="I14" s="10"/>
      <c r="J14" s="10">
        <f t="shared" si="1"/>
        <v>2.3095926812294193E-3</v>
      </c>
      <c r="K14" s="10">
        <f>D14</f>
        <v>-6.8252237507309715E-2</v>
      </c>
      <c r="L14" s="10">
        <f>0.0254*E14</f>
        <v>481.75338174585545</v>
      </c>
      <c r="N14">
        <f>D14/E14</f>
        <v>-3.5985358865632518E-6</v>
      </c>
      <c r="O14">
        <f>K14/L14</f>
        <v>-1.4167464120327765E-4</v>
      </c>
    </row>
    <row r="15" spans="1:15" ht="28.9" x14ac:dyDescent="0.3">
      <c r="A15" s="6" t="s">
        <v>74</v>
      </c>
      <c r="B15" s="7" t="s">
        <v>73</v>
      </c>
      <c r="C15" s="10">
        <f>'Revision 2b'!Z39</f>
        <v>16.029193316219562</v>
      </c>
      <c r="D15" s="10">
        <f>'Revision 2b'!Z38</f>
        <v>-2.1094414697963405E-2</v>
      </c>
      <c r="E15" s="10">
        <f>'Revision 2b'!Z37</f>
        <v>69.317242614682172</v>
      </c>
      <c r="F15" s="10">
        <f>'Revision 2b'!Z52</f>
        <v>1.8284086513781135</v>
      </c>
      <c r="G15" s="10">
        <f>'Revision 2b'!Z53</f>
        <v>6.8948995825651869</v>
      </c>
      <c r="H15" s="10">
        <f>'Revision 2b'!AH3</f>
        <v>0.10375623395912498</v>
      </c>
      <c r="I15" s="10"/>
      <c r="J15" s="10">
        <f t="shared" si="1"/>
        <v>1.0341394359892212E-2</v>
      </c>
      <c r="K15" s="10">
        <f>D15</f>
        <v>-2.1094414697963405E-2</v>
      </c>
      <c r="L15" s="10">
        <f>0.0254*E15</f>
        <v>1.760657962412927</v>
      </c>
      <c r="N15">
        <f>D15/E15</f>
        <v>-3.0431699101509513E-4</v>
      </c>
      <c r="O15">
        <f>K15/L15</f>
        <v>-1.1980983898232093E-2</v>
      </c>
    </row>
    <row r="16" spans="1:15" ht="14.45" x14ac:dyDescent="0.3">
      <c r="B16" s="8"/>
    </row>
    <row r="17" spans="10:15" ht="14.45" x14ac:dyDescent="0.3">
      <c r="N17" t="s">
        <v>77</v>
      </c>
      <c r="O17" t="s">
        <v>78</v>
      </c>
    </row>
    <row r="18" spans="10:15" ht="14.45" x14ac:dyDescent="0.3">
      <c r="J18" t="s">
        <v>79</v>
      </c>
      <c r="N18">
        <f>9*10^(-7)</f>
        <v>8.9999999999999996E-7</v>
      </c>
      <c r="O18">
        <f>2*10^(-4)</f>
        <v>2.0000000000000001E-4</v>
      </c>
    </row>
    <row r="19" spans="10:15" ht="14.45" x14ac:dyDescent="0.3">
      <c r="J19" t="s">
        <v>80</v>
      </c>
      <c r="N19">
        <f>(3.9*10^(-5))/0.3048</f>
        <v>1.2795275590551179E-4</v>
      </c>
      <c r="O19">
        <f>(3.1*10^(-4))/0.3048</f>
        <v>1.0170603674540682E-3</v>
      </c>
    </row>
    <row r="20" spans="10:15" ht="14.45" x14ac:dyDescent="0.3">
      <c r="N20" t="s">
        <v>81</v>
      </c>
      <c r="O20" t="s">
        <v>82</v>
      </c>
    </row>
    <row r="22" spans="10:15" ht="14.45" x14ac:dyDescent="0.3">
      <c r="J22" t="s">
        <v>83</v>
      </c>
      <c r="N22">
        <f>N18/O19</f>
        <v>8.8490322580645159E-4</v>
      </c>
      <c r="O22">
        <f>O18/N19</f>
        <v>1.5630769230769235</v>
      </c>
    </row>
    <row r="23" spans="10:15" ht="14.45" x14ac:dyDescent="0.3">
      <c r="N23" t="s">
        <v>84</v>
      </c>
      <c r="O23" t="s">
        <v>85</v>
      </c>
    </row>
    <row r="26" spans="10:15" ht="14.45" x14ac:dyDescent="0.3">
      <c r="J26" t="s">
        <v>86</v>
      </c>
    </row>
    <row r="30" spans="10:15" ht="14.45" x14ac:dyDescent="0.3">
      <c r="N30" t="s">
        <v>77</v>
      </c>
      <c r="O30" t="s">
        <v>78</v>
      </c>
    </row>
    <row r="31" spans="10:15" ht="14.45" x14ac:dyDescent="0.3">
      <c r="J31" t="s">
        <v>79</v>
      </c>
      <c r="N31">
        <f>0.1*(1.1574*10^(-5))</f>
        <v>1.1574000000000001E-6</v>
      </c>
      <c r="O31">
        <f>100*(1.1574*10^(-5))</f>
        <v>1.1574000000000001E-3</v>
      </c>
    </row>
    <row r="32" spans="10:15" ht="14.45" x14ac:dyDescent="0.3">
      <c r="J32" t="s">
        <v>80</v>
      </c>
      <c r="N32">
        <f>(3.9*10^(-5))/0.3048</f>
        <v>1.2795275590551179E-4</v>
      </c>
      <c r="O32">
        <f>(3.1*10^(-4))/0.3048</f>
        <v>1.0170603674540682E-3</v>
      </c>
    </row>
    <row r="33" spans="10:15" ht="14.45" x14ac:dyDescent="0.3">
      <c r="N33" t="s">
        <v>81</v>
      </c>
      <c r="O33" t="s">
        <v>82</v>
      </c>
    </row>
    <row r="35" spans="10:15" x14ac:dyDescent="0.25">
      <c r="J35" t="s">
        <v>83</v>
      </c>
      <c r="N35">
        <f>N31/O32</f>
        <v>1.137985548387097E-3</v>
      </c>
      <c r="O35">
        <f>O31/N32</f>
        <v>9.045526153846156</v>
      </c>
    </row>
    <row r="36" spans="10:15" x14ac:dyDescent="0.25">
      <c r="N36" t="s">
        <v>84</v>
      </c>
      <c r="O36" t="s">
        <v>85</v>
      </c>
    </row>
    <row r="39" spans="10:15" x14ac:dyDescent="0.25">
      <c r="J39" t="s">
        <v>86</v>
      </c>
    </row>
  </sheetData>
  <mergeCells count="2">
    <mergeCell ref="A1:L1"/>
    <mergeCell ref="A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 Model</vt:lpstr>
      <vt:lpstr>First Model</vt:lpstr>
      <vt:lpstr>Revision 1a</vt:lpstr>
      <vt:lpstr>Revision 1b</vt:lpstr>
      <vt:lpstr>Revision 2a</vt:lpstr>
      <vt:lpstr>Revision 2b</vt:lpstr>
      <vt:lpstr>Initial Head Level</vt:lpstr>
      <vt:lpstr>Parameters</vt:lpstr>
    </vt:vector>
  </TitlesOfParts>
  <Company>Ball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User 1</cp:lastModifiedBy>
  <dcterms:created xsi:type="dcterms:W3CDTF">2019-01-25T22:13:12Z</dcterms:created>
  <dcterms:modified xsi:type="dcterms:W3CDTF">2020-08-07T04:12:39Z</dcterms:modified>
</cp:coreProperties>
</file>