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44" windowWidth="27780" windowHeight="14544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Sheet1!$F$4,Sheet1!$H$4,Sheet1!$J$4,Sheet1!$L$4,Sheet1!$N$4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Sheet1!$E$29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D8" i="1" l="1"/>
  <c r="E8" i="1"/>
  <c r="F8" i="1"/>
  <c r="G8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D9" i="1"/>
  <c r="E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G29" i="1" l="1"/>
  <c r="E29" i="1"/>
</calcChain>
</file>

<file path=xl/sharedStrings.xml><?xml version="1.0" encoding="utf-8"?>
<sst xmlns="http://schemas.openxmlformats.org/spreadsheetml/2006/main" count="34" uniqueCount="29">
  <si>
    <t>x</t>
  </si>
  <si>
    <t>y(x)</t>
  </si>
  <si>
    <t>a1 =</t>
  </si>
  <si>
    <t>a2 =</t>
  </si>
  <si>
    <t xml:space="preserve"> a3 = </t>
  </si>
  <si>
    <t>K =</t>
  </si>
  <si>
    <t>a0 =</t>
  </si>
  <si>
    <t>Data in Blue</t>
  </si>
  <si>
    <t>DE Solution Parameters</t>
  </si>
  <si>
    <t>Trig Model</t>
  </si>
  <si>
    <t xml:space="preserve">a = </t>
  </si>
  <si>
    <t xml:space="preserve">b = </t>
  </si>
  <si>
    <t xml:space="preserve">c = </t>
  </si>
  <si>
    <t xml:space="preserve">d = </t>
  </si>
  <si>
    <t>DE Model</t>
  </si>
  <si>
    <t>SSE - DE</t>
  </si>
  <si>
    <t>DE Model in Red</t>
  </si>
  <si>
    <t>SSE DE</t>
  </si>
  <si>
    <t>SSE Trig</t>
  </si>
  <si>
    <t>Trig Model in Red</t>
  </si>
  <si>
    <t xml:space="preserve"> </t>
  </si>
  <si>
    <t xml:space="preserve">  </t>
  </si>
  <si>
    <t>(2) Trig model of the form a*cos(b*x + c) + d</t>
  </si>
  <si>
    <t>(1) DE Model  a0 + a1*x + a2*x^2 + a3*x^3 + K*x^4</t>
  </si>
  <si>
    <t>However the SSE for DE is higher here than in Mathematica version.</t>
  </si>
  <si>
    <t>Data from toy problem in Mathematica Scenario Three (Column C)</t>
  </si>
  <si>
    <t>Analysis of Scenario Three (1) DE Model and (2) Trig Model using toy data generated from Scenario Three in Mathematica</t>
  </si>
  <si>
    <t>Using Excel's SOLVER command we are able to get bet models for each manner:</t>
  </si>
  <si>
    <t>While the SSE for the Trig model agrees to 3 decimal places with the SSE for trig model in Mathematica.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</si>
</sst>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80183727034116E-2"/>
          <c:y val="7.4548702245552642E-2"/>
          <c:w val="0.6783110236220472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Sheet1!$B$8:$B$28</c:f>
              <c:numCache>
                <c:formatCode>0.00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Sheet1!$C$8:$C$28</c:f>
              <c:numCache>
                <c:formatCode>0.00</c:formatCode>
                <c:ptCount val="21"/>
                <c:pt idx="0">
                  <c:v>0</c:v>
                </c:pt>
                <c:pt idx="1">
                  <c:v>0.55016200000000004</c:v>
                </c:pt>
                <c:pt idx="2">
                  <c:v>1.8605799999999999</c:v>
                </c:pt>
                <c:pt idx="3">
                  <c:v>4.0198</c:v>
                </c:pt>
                <c:pt idx="4">
                  <c:v>6.1265700000000001</c:v>
                </c:pt>
                <c:pt idx="5">
                  <c:v>8.0955600000000008</c:v>
                </c:pt>
                <c:pt idx="6">
                  <c:v>11.0245</c:v>
                </c:pt>
                <c:pt idx="7">
                  <c:v>12.6632</c:v>
                </c:pt>
                <c:pt idx="8">
                  <c:v>13.2186</c:v>
                </c:pt>
                <c:pt idx="9">
                  <c:v>14.5769</c:v>
                </c:pt>
                <c:pt idx="10">
                  <c:v>15.6319</c:v>
                </c:pt>
                <c:pt idx="11">
                  <c:v>14.553800000000001</c:v>
                </c:pt>
                <c:pt idx="12">
                  <c:v>13.9925</c:v>
                </c:pt>
                <c:pt idx="13">
                  <c:v>12.7354</c:v>
                </c:pt>
                <c:pt idx="14">
                  <c:v>11.0383</c:v>
                </c:pt>
                <c:pt idx="15">
                  <c:v>8.1711399999999994</c:v>
                </c:pt>
                <c:pt idx="16">
                  <c:v>5.8940000000000001</c:v>
                </c:pt>
                <c:pt idx="17">
                  <c:v>4.0897199999999998</c:v>
                </c:pt>
                <c:pt idx="18">
                  <c:v>1.9138200000000001</c:v>
                </c:pt>
                <c:pt idx="19">
                  <c:v>0.51642399999999999</c:v>
                </c:pt>
                <c:pt idx="2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99488"/>
        <c:axId val="51398912"/>
      </c:scatterChart>
      <c:valAx>
        <c:axId val="5139948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51398912"/>
        <c:crosses val="autoZero"/>
        <c:crossBetween val="midCat"/>
      </c:valAx>
      <c:valAx>
        <c:axId val="513989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513994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72462817147856"/>
          <c:y val="5.6030183727034118E-2"/>
          <c:w val="0.6783110236220472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Sheet1!$B$8:$B$28</c:f>
              <c:numCache>
                <c:formatCode>0.00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Sheet1!$C$8:$C$28</c:f>
              <c:numCache>
                <c:formatCode>0.00</c:formatCode>
                <c:ptCount val="21"/>
                <c:pt idx="0">
                  <c:v>0</c:v>
                </c:pt>
                <c:pt idx="1">
                  <c:v>0.55016200000000004</c:v>
                </c:pt>
                <c:pt idx="2">
                  <c:v>1.8605799999999999</c:v>
                </c:pt>
                <c:pt idx="3">
                  <c:v>4.0198</c:v>
                </c:pt>
                <c:pt idx="4">
                  <c:v>6.1265700000000001</c:v>
                </c:pt>
                <c:pt idx="5">
                  <c:v>8.0955600000000008</c:v>
                </c:pt>
                <c:pt idx="6">
                  <c:v>11.0245</c:v>
                </c:pt>
                <c:pt idx="7">
                  <c:v>12.6632</c:v>
                </c:pt>
                <c:pt idx="8">
                  <c:v>13.2186</c:v>
                </c:pt>
                <c:pt idx="9">
                  <c:v>14.5769</c:v>
                </c:pt>
                <c:pt idx="10">
                  <c:v>15.6319</c:v>
                </c:pt>
                <c:pt idx="11">
                  <c:v>14.553800000000001</c:v>
                </c:pt>
                <c:pt idx="12">
                  <c:v>13.9925</c:v>
                </c:pt>
                <c:pt idx="13">
                  <c:v>12.7354</c:v>
                </c:pt>
                <c:pt idx="14">
                  <c:v>11.0383</c:v>
                </c:pt>
                <c:pt idx="15">
                  <c:v>8.1711399999999994</c:v>
                </c:pt>
                <c:pt idx="16">
                  <c:v>5.8940000000000001</c:v>
                </c:pt>
                <c:pt idx="17">
                  <c:v>4.0897199999999998</c:v>
                </c:pt>
                <c:pt idx="18">
                  <c:v>1.9138200000000001</c:v>
                </c:pt>
                <c:pt idx="19">
                  <c:v>0.51642399999999999</c:v>
                </c:pt>
                <c:pt idx="20">
                  <c:v>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xVal>
            <c:numRef>
              <c:f>Sheet1!$B$8:$B$28</c:f>
              <c:numCache>
                <c:formatCode>0.00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Sheet1!$D$8:$D$28</c:f>
              <c:numCache>
                <c:formatCode>General</c:formatCode>
                <c:ptCount val="21"/>
                <c:pt idx="0">
                  <c:v>0.98794350214360582</c:v>
                </c:pt>
                <c:pt idx="1">
                  <c:v>1.4888370508693736</c:v>
                </c:pt>
                <c:pt idx="2">
                  <c:v>2.6819777970066192</c:v>
                </c:pt>
                <c:pt idx="3">
                  <c:v>4.6493857984634692</c:v>
                </c:pt>
                <c:pt idx="4">
                  <c:v>6.5746053408343093</c:v>
                </c:pt>
                <c:pt idx="5">
                  <c:v>8.3851211190072128</c:v>
                </c:pt>
                <c:pt idx="6">
                  <c:v>11.116463310737172</c:v>
                </c:pt>
                <c:pt idx="7">
                  <c:v>12.675925839250782</c:v>
                </c:pt>
                <c:pt idx="8">
                  <c:v>13.211297331968042</c:v>
                </c:pt>
                <c:pt idx="9">
                  <c:v>14.538103057252052</c:v>
                </c:pt>
                <c:pt idx="10">
                  <c:v>15.588378436251563</c:v>
                </c:pt>
                <c:pt idx="11">
                  <c:v>14.515311426698974</c:v>
                </c:pt>
                <c:pt idx="12">
                  <c:v>13.964009138664187</c:v>
                </c:pt>
                <c:pt idx="13">
                  <c:v>12.745308519653896</c:v>
                </c:pt>
                <c:pt idx="14">
                  <c:v>11.129484822154367</c:v>
                </c:pt>
                <c:pt idx="15">
                  <c:v>8.454938155188394</c:v>
                </c:pt>
                <c:pt idx="16">
                  <c:v>6.3616112236392404</c:v>
                </c:pt>
                <c:pt idx="17">
                  <c:v>4.713160156856425</c:v>
                </c:pt>
                <c:pt idx="18">
                  <c:v>2.7304589810407127</c:v>
                </c:pt>
                <c:pt idx="19">
                  <c:v>1.4581202782227787</c:v>
                </c:pt>
                <c:pt idx="20">
                  <c:v>0.98794350214360582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16192"/>
        <c:axId val="44996800"/>
      </c:scatterChart>
      <c:valAx>
        <c:axId val="4501619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44996800"/>
        <c:crosses val="autoZero"/>
        <c:crossBetween val="midCat"/>
      </c:valAx>
      <c:valAx>
        <c:axId val="449968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5016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Sheet1!$B$8:$B$28</c:f>
              <c:numCache>
                <c:formatCode>0.00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Sheet1!$C$8:$C$28</c:f>
              <c:numCache>
                <c:formatCode>0.00</c:formatCode>
                <c:ptCount val="21"/>
                <c:pt idx="0">
                  <c:v>0</c:v>
                </c:pt>
                <c:pt idx="1">
                  <c:v>0.55016200000000004</c:v>
                </c:pt>
                <c:pt idx="2">
                  <c:v>1.8605799999999999</c:v>
                </c:pt>
                <c:pt idx="3">
                  <c:v>4.0198</c:v>
                </c:pt>
                <c:pt idx="4">
                  <c:v>6.1265700000000001</c:v>
                </c:pt>
                <c:pt idx="5">
                  <c:v>8.0955600000000008</c:v>
                </c:pt>
                <c:pt idx="6">
                  <c:v>11.0245</c:v>
                </c:pt>
                <c:pt idx="7">
                  <c:v>12.6632</c:v>
                </c:pt>
                <c:pt idx="8">
                  <c:v>13.2186</c:v>
                </c:pt>
                <c:pt idx="9">
                  <c:v>14.5769</c:v>
                </c:pt>
                <c:pt idx="10">
                  <c:v>15.6319</c:v>
                </c:pt>
                <c:pt idx="11">
                  <c:v>14.553800000000001</c:v>
                </c:pt>
                <c:pt idx="12">
                  <c:v>13.9925</c:v>
                </c:pt>
                <c:pt idx="13">
                  <c:v>12.7354</c:v>
                </c:pt>
                <c:pt idx="14">
                  <c:v>11.0383</c:v>
                </c:pt>
                <c:pt idx="15">
                  <c:v>8.1711399999999994</c:v>
                </c:pt>
                <c:pt idx="16">
                  <c:v>5.8940000000000001</c:v>
                </c:pt>
                <c:pt idx="17">
                  <c:v>4.0897199999999998</c:v>
                </c:pt>
                <c:pt idx="18">
                  <c:v>1.9138200000000001</c:v>
                </c:pt>
                <c:pt idx="19">
                  <c:v>0.51642399999999999</c:v>
                </c:pt>
                <c:pt idx="20">
                  <c:v>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xVal>
            <c:numRef>
              <c:f>Sheet1!$B$8:$B$28</c:f>
              <c:numCache>
                <c:formatCode>0.00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Sheet1!$F$8:$F$28</c:f>
              <c:numCache>
                <c:formatCode>General</c:formatCode>
                <c:ptCount val="21"/>
                <c:pt idx="0">
                  <c:v>-0.17781409589140207</c:v>
                </c:pt>
                <c:pt idx="1">
                  <c:v>0.65268147188650882</c:v>
                </c:pt>
                <c:pt idx="2">
                  <c:v>2.0502928317760745</c:v>
                </c:pt>
                <c:pt idx="3">
                  <c:v>3.8978687961473657</c:v>
                </c:pt>
                <c:pt idx="4">
                  <c:v>6.0405410484749957</c:v>
                </c:pt>
                <c:pt idx="5">
                  <c:v>8.2987055827628229</c:v>
                </c:pt>
                <c:pt idx="6">
                  <c:v>10.483077548695373</c:v>
                </c:pt>
                <c:pt idx="7">
                  <c:v>12.41055756873557</c:v>
                </c:pt>
                <c:pt idx="8">
                  <c:v>13.919579573830594</c:v>
                </c:pt>
                <c:pt idx="9">
                  <c:v>14.883653664763719</c:v>
                </c:pt>
                <c:pt idx="10">
                  <c:v>15.221968803532853</c:v>
                </c:pt>
                <c:pt idx="11">
                  <c:v>14.906166591345993</c:v>
                </c:pt>
                <c:pt idx="12">
                  <c:v>13.962718338665876</c:v>
                </c:pt>
                <c:pt idx="13">
                  <c:v>12.470706175504379</c:v>
                </c:pt>
                <c:pt idx="14">
                  <c:v>10.555194194705365</c:v>
                </c:pt>
                <c:pt idx="15">
                  <c:v>8.3767452751278739</c:v>
                </c:pt>
                <c:pt idx="16">
                  <c:v>6.1179623101399256</c:v>
                </c:pt>
                <c:pt idx="17">
                  <c:v>3.9681819884242744</c:v>
                </c:pt>
                <c:pt idx="18">
                  <c:v>2.1076041316625327</c:v>
                </c:pt>
                <c:pt idx="19">
                  <c:v>0.69218690666231364</c:v>
                </c:pt>
                <c:pt idx="20">
                  <c:v>-0.15942596797221142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11776"/>
        <c:axId val="109935936"/>
      </c:scatterChart>
      <c:valAx>
        <c:axId val="11041177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109935936"/>
        <c:crosses val="autoZero"/>
        <c:crossBetween val="midCat"/>
      </c:valAx>
      <c:valAx>
        <c:axId val="1099359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4117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</xdr:colOff>
      <xdr:row>34</xdr:row>
      <xdr:rowOff>30480</xdr:rowOff>
    </xdr:from>
    <xdr:to>
      <xdr:col>8</xdr:col>
      <xdr:colOff>354330</xdr:colOff>
      <xdr:row>49</xdr:row>
      <xdr:rowOff>30480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34</xdr:row>
      <xdr:rowOff>22860</xdr:rowOff>
    </xdr:from>
    <xdr:to>
      <xdr:col>17</xdr:col>
      <xdr:colOff>323850</xdr:colOff>
      <xdr:row>49</xdr:row>
      <xdr:rowOff>22860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19050</xdr:colOff>
      <xdr:row>34</xdr:row>
      <xdr:rowOff>15240</xdr:rowOff>
    </xdr:from>
    <xdr:to>
      <xdr:col>26</xdr:col>
      <xdr:colOff>323850</xdr:colOff>
      <xdr:row>49</xdr:row>
      <xdr:rowOff>15240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3"/>
  <sheetViews>
    <sheetView tabSelected="1" workbookViewId="0">
      <selection activeCell="O19" sqref="O19"/>
    </sheetView>
  </sheetViews>
  <sheetFormatPr defaultRowHeight="14.4" x14ac:dyDescent="0.3"/>
  <cols>
    <col min="5" max="5" width="12" bestFit="1" customWidth="1"/>
  </cols>
  <sheetData>
    <row r="1" spans="2:24" x14ac:dyDescent="0.3">
      <c r="C1" s="1" t="s">
        <v>26</v>
      </c>
    </row>
    <row r="2" spans="2:24" x14ac:dyDescent="0.3">
      <c r="E2" s="1"/>
    </row>
    <row r="3" spans="2:24" x14ac:dyDescent="0.3">
      <c r="E3" s="1"/>
    </row>
    <row r="4" spans="2:24" x14ac:dyDescent="0.3">
      <c r="B4" t="s">
        <v>8</v>
      </c>
      <c r="E4" s="4" t="s">
        <v>6</v>
      </c>
      <c r="F4" s="4">
        <v>0.98794350214360582</v>
      </c>
      <c r="G4" s="4" t="s">
        <v>2</v>
      </c>
      <c r="H4" s="4">
        <v>0.91044622040216761</v>
      </c>
      <c r="I4" s="4" t="s">
        <v>3</v>
      </c>
      <c r="J4" s="4">
        <v>2.0297700726090094E-8</v>
      </c>
      <c r="K4" s="4" t="s">
        <v>4</v>
      </c>
      <c r="L4" s="4">
        <v>3.9705339917821231E-7</v>
      </c>
      <c r="M4" s="4" t="s">
        <v>5</v>
      </c>
      <c r="N4" s="4">
        <v>6.1448510202729234E-6</v>
      </c>
    </row>
    <row r="5" spans="2:24" x14ac:dyDescent="0.3">
      <c r="B5" t="s">
        <v>9</v>
      </c>
      <c r="E5" s="4" t="s">
        <v>10</v>
      </c>
      <c r="F5" s="4">
        <v>7.8037060337276563</v>
      </c>
      <c r="G5" s="4" t="s">
        <v>11</v>
      </c>
      <c r="H5" s="4">
        <v>2.9054188221746474E-2</v>
      </c>
      <c r="I5" s="4" t="s">
        <v>12</v>
      </c>
      <c r="J5" s="4">
        <v>59.921398993515815</v>
      </c>
      <c r="K5" s="4" t="s">
        <v>13</v>
      </c>
      <c r="L5" s="4">
        <v>7.418361696412993</v>
      </c>
      <c r="M5" s="4"/>
      <c r="N5" s="4"/>
    </row>
    <row r="6" spans="2:24" x14ac:dyDescent="0.3">
      <c r="E6" s="4"/>
      <c r="F6" s="4"/>
      <c r="G6" s="4"/>
      <c r="H6" s="4" t="s">
        <v>20</v>
      </c>
      <c r="I6" s="4"/>
      <c r="J6" s="4"/>
      <c r="K6" s="4"/>
      <c r="L6" s="4"/>
      <c r="M6" s="4"/>
      <c r="N6" s="4"/>
    </row>
    <row r="7" spans="2:24" x14ac:dyDescent="0.3">
      <c r="B7" s="2" t="s">
        <v>0</v>
      </c>
      <c r="C7" s="2" t="s">
        <v>1</v>
      </c>
      <c r="D7" s="2" t="s">
        <v>14</v>
      </c>
      <c r="E7" s="2" t="s">
        <v>15</v>
      </c>
      <c r="F7" s="2" t="s">
        <v>9</v>
      </c>
      <c r="G7" s="2" t="s">
        <v>18</v>
      </c>
    </row>
    <row r="8" spans="2:24" x14ac:dyDescent="0.3">
      <c r="B8" s="3">
        <v>0</v>
      </c>
      <c r="C8" s="3">
        <v>0</v>
      </c>
      <c r="D8">
        <f>$F$4+$H$4*C8+$J$4*C8^2 + $L$4*C8^3+$N$4*$C8^4</f>
        <v>0.98794350214360582</v>
      </c>
      <c r="E8">
        <f>(C8-D8)^2</f>
        <v>0.97603236342777289</v>
      </c>
      <c r="F8">
        <f>$F$5*COS($H$5*B8+ $J$5) +$L$5</f>
        <v>-0.17781409589140207</v>
      </c>
      <c r="G8">
        <f>(C8-F8)^2</f>
        <v>3.1617852697676731E-2</v>
      </c>
    </row>
    <row r="9" spans="2:24" x14ac:dyDescent="0.3">
      <c r="B9" s="3">
        <v>10</v>
      </c>
      <c r="C9" s="3">
        <v>0.55016200000000004</v>
      </c>
      <c r="D9">
        <f>$F$4+$H$4*C9+$J$4*C9^2 + $L$4*C9^3+$N$4*$C9^4</f>
        <v>1.4888370508693736</v>
      </c>
      <c r="E9">
        <f t="shared" ref="E9:E28" si="0">(C9-D9)^2</f>
        <v>0.88111085112462095</v>
      </c>
      <c r="F9">
        <f t="shared" ref="F9:F28" si="1">$F$5*COS($H$5*B9+ $J$5) +$L$5</f>
        <v>0.65268147188650882</v>
      </c>
      <c r="G9">
        <f t="shared" ref="G9:G28" si="2">(C9-F9)^2</f>
        <v>1.0510242115888664E-2</v>
      </c>
      <c r="K9" t="s">
        <v>27</v>
      </c>
    </row>
    <row r="10" spans="2:24" x14ac:dyDescent="0.3">
      <c r="B10" s="3">
        <v>20</v>
      </c>
      <c r="C10" s="3">
        <v>1.8605799999999999</v>
      </c>
      <c r="D10">
        <f t="shared" ref="D9:D27" si="3">$F$4+$H$4*C10+$J$4*C10^2 + $L$4*C10^3+$N$4*$C10^4</f>
        <v>2.6819777970066192</v>
      </c>
      <c r="E10">
        <f t="shared" si="0"/>
        <v>0.67469434092732739</v>
      </c>
      <c r="F10">
        <f t="shared" si="1"/>
        <v>2.0502928317760745</v>
      </c>
      <c r="G10">
        <f t="shared" si="2"/>
        <v>3.5990958540497164E-2</v>
      </c>
      <c r="K10" t="s">
        <v>23</v>
      </c>
    </row>
    <row r="11" spans="2:24" x14ac:dyDescent="0.3">
      <c r="B11" s="3">
        <v>30</v>
      </c>
      <c r="C11" s="3">
        <v>4.0198</v>
      </c>
      <c r="D11">
        <f t="shared" si="3"/>
        <v>4.6493857984634692</v>
      </c>
      <c r="E11">
        <f t="shared" si="0"/>
        <v>0.39637827762688405</v>
      </c>
      <c r="F11">
        <f t="shared" si="1"/>
        <v>3.8978687961473657</v>
      </c>
      <c r="G11">
        <f t="shared" si="2"/>
        <v>1.4867218472952672E-2</v>
      </c>
      <c r="K11" t="s">
        <v>22</v>
      </c>
    </row>
    <row r="12" spans="2:24" x14ac:dyDescent="0.3">
      <c r="B12" s="3">
        <v>40</v>
      </c>
      <c r="C12" s="3">
        <v>6.1265700000000001</v>
      </c>
      <c r="D12">
        <f t="shared" si="3"/>
        <v>6.5746053408343093</v>
      </c>
      <c r="E12">
        <f t="shared" si="0"/>
        <v>0.2007356666365156</v>
      </c>
      <c r="F12">
        <f t="shared" si="1"/>
        <v>6.0405410484749957</v>
      </c>
      <c r="G12">
        <f t="shared" si="2"/>
        <v>7.4009805004915464E-3</v>
      </c>
      <c r="X12" t="s">
        <v>21</v>
      </c>
    </row>
    <row r="13" spans="2:24" x14ac:dyDescent="0.3">
      <c r="B13" s="3">
        <v>50</v>
      </c>
      <c r="C13" s="3">
        <v>8.0955600000000008</v>
      </c>
      <c r="D13">
        <f t="shared" si="3"/>
        <v>8.3851211190072128</v>
      </c>
      <c r="E13">
        <f t="shared" si="0"/>
        <v>8.3845641640708818E-2</v>
      </c>
      <c r="F13">
        <f t="shared" si="1"/>
        <v>8.2987055827628229</v>
      </c>
      <c r="G13">
        <f t="shared" si="2"/>
        <v>4.1268127796046612E-2</v>
      </c>
      <c r="K13" t="s">
        <v>24</v>
      </c>
    </row>
    <row r="14" spans="2:24" x14ac:dyDescent="0.3">
      <c r="B14" s="3">
        <v>60</v>
      </c>
      <c r="C14" s="3">
        <v>11.0245</v>
      </c>
      <c r="D14">
        <f t="shared" si="3"/>
        <v>11.116463310737172</v>
      </c>
      <c r="E14">
        <f t="shared" si="0"/>
        <v>8.4572505217417795E-3</v>
      </c>
      <c r="F14">
        <f t="shared" si="1"/>
        <v>10.483077548695373</v>
      </c>
      <c r="G14">
        <f t="shared" si="2"/>
        <v>0.29313827077671056</v>
      </c>
    </row>
    <row r="15" spans="2:24" x14ac:dyDescent="0.3">
      <c r="B15" s="3">
        <v>70</v>
      </c>
      <c r="C15" s="3">
        <v>12.6632</v>
      </c>
      <c r="D15">
        <f t="shared" si="3"/>
        <v>12.675925839250782</v>
      </c>
      <c r="E15">
        <f t="shared" si="0"/>
        <v>1.6194698463675142E-4</v>
      </c>
      <c r="F15">
        <f t="shared" si="1"/>
        <v>12.41055756873557</v>
      </c>
      <c r="G15">
        <f t="shared" si="2"/>
        <v>6.3828198075202333E-2</v>
      </c>
      <c r="K15" t="s">
        <v>28</v>
      </c>
    </row>
    <row r="16" spans="2:24" x14ac:dyDescent="0.3">
      <c r="B16" s="3">
        <v>80</v>
      </c>
      <c r="C16" s="3">
        <v>13.2186</v>
      </c>
      <c r="D16">
        <f t="shared" si="3"/>
        <v>13.211297331968042</v>
      </c>
      <c r="E16">
        <f t="shared" si="0"/>
        <v>5.3328960384979762E-5</v>
      </c>
      <c r="F16">
        <f t="shared" si="1"/>
        <v>13.919579573830594</v>
      </c>
      <c r="G16">
        <f t="shared" si="2"/>
        <v>0.49137236292772113</v>
      </c>
    </row>
    <row r="17" spans="2:18" x14ac:dyDescent="0.3">
      <c r="B17" s="3">
        <v>90</v>
      </c>
      <c r="C17" s="3">
        <v>14.5769</v>
      </c>
      <c r="D17">
        <f t="shared" si="3"/>
        <v>14.538103057252052</v>
      </c>
      <c r="E17">
        <f t="shared" si="0"/>
        <v>1.5052027665876052E-3</v>
      </c>
      <c r="F17">
        <f t="shared" si="1"/>
        <v>14.883653664763719</v>
      </c>
      <c r="G17">
        <f t="shared" si="2"/>
        <v>9.4097810845971699E-2</v>
      </c>
      <c r="R17" t="s">
        <v>20</v>
      </c>
    </row>
    <row r="18" spans="2:18" x14ac:dyDescent="0.3">
      <c r="B18" s="3">
        <v>100</v>
      </c>
      <c r="C18" s="3">
        <v>15.6319</v>
      </c>
      <c r="D18">
        <f t="shared" si="3"/>
        <v>15.588378436251563</v>
      </c>
      <c r="E18">
        <f t="shared" si="0"/>
        <v>1.8941265111092238E-3</v>
      </c>
      <c r="F18">
        <f t="shared" si="1"/>
        <v>15.221968803532853</v>
      </c>
      <c r="G18">
        <f t="shared" si="2"/>
        <v>0.16804358583698653</v>
      </c>
    </row>
    <row r="19" spans="2:18" x14ac:dyDescent="0.3">
      <c r="B19" s="3">
        <v>110</v>
      </c>
      <c r="C19" s="3">
        <v>14.553800000000001</v>
      </c>
      <c r="D19">
        <f t="shared" si="3"/>
        <v>14.515311426698974</v>
      </c>
      <c r="E19">
        <f t="shared" si="0"/>
        <v>1.4813702747485417E-3</v>
      </c>
      <c r="F19">
        <f t="shared" si="1"/>
        <v>14.906166591345993</v>
      </c>
      <c r="G19">
        <f t="shared" si="2"/>
        <v>0.12416221469679373</v>
      </c>
    </row>
    <row r="20" spans="2:18" x14ac:dyDescent="0.3">
      <c r="B20" s="3">
        <v>120</v>
      </c>
      <c r="C20" s="3">
        <v>13.9925</v>
      </c>
      <c r="D20">
        <f t="shared" si="3"/>
        <v>13.964009138664187</v>
      </c>
      <c r="E20">
        <f t="shared" si="0"/>
        <v>8.1172917965652541E-4</v>
      </c>
      <c r="F20">
        <f t="shared" si="1"/>
        <v>13.962718338665876</v>
      </c>
      <c r="G20">
        <f t="shared" si="2"/>
        <v>8.8694735182041483E-4</v>
      </c>
    </row>
    <row r="21" spans="2:18" x14ac:dyDescent="0.3">
      <c r="B21" s="3">
        <v>130</v>
      </c>
      <c r="C21" s="3">
        <v>12.7354</v>
      </c>
      <c r="D21">
        <f t="shared" si="3"/>
        <v>12.745308519653896</v>
      </c>
      <c r="E21">
        <f t="shared" si="0"/>
        <v>9.8178761731646557E-5</v>
      </c>
      <c r="F21">
        <f t="shared" si="1"/>
        <v>12.470706175504379</v>
      </c>
      <c r="G21">
        <f t="shared" si="2"/>
        <v>7.006282072611883E-2</v>
      </c>
    </row>
    <row r="22" spans="2:18" x14ac:dyDescent="0.3">
      <c r="B22" s="3">
        <v>140</v>
      </c>
      <c r="C22" s="3">
        <v>11.0383</v>
      </c>
      <c r="D22">
        <f t="shared" si="3"/>
        <v>11.129484822154367</v>
      </c>
      <c r="E22">
        <f t="shared" si="0"/>
        <v>8.3146717913236932E-3</v>
      </c>
      <c r="F22">
        <f t="shared" si="1"/>
        <v>10.555194194705365</v>
      </c>
      <c r="G22">
        <f t="shared" si="2"/>
        <v>0.23339121910937743</v>
      </c>
    </row>
    <row r="23" spans="2:18" x14ac:dyDescent="0.3">
      <c r="B23" s="3">
        <v>150</v>
      </c>
      <c r="C23" s="3">
        <v>8.1711399999999994</v>
      </c>
      <c r="D23">
        <f t="shared" si="3"/>
        <v>8.454938155188394</v>
      </c>
      <c r="E23">
        <f t="shared" si="0"/>
        <v>8.0541392888336089E-2</v>
      </c>
      <c r="F23">
        <f t="shared" si="1"/>
        <v>8.3767452751278739</v>
      </c>
      <c r="G23">
        <f t="shared" si="2"/>
        <v>4.2273529160408975E-2</v>
      </c>
    </row>
    <row r="24" spans="2:18" x14ac:dyDescent="0.3">
      <c r="B24" s="3">
        <v>160</v>
      </c>
      <c r="C24" s="3">
        <v>5.8940000000000001</v>
      </c>
      <c r="D24">
        <f t="shared" si="3"/>
        <v>6.3616112236392404</v>
      </c>
      <c r="E24">
        <f t="shared" si="0"/>
        <v>0.21866025647338755</v>
      </c>
      <c r="F24">
        <f t="shared" si="1"/>
        <v>6.1179623101399256</v>
      </c>
      <c r="G24">
        <f t="shared" si="2"/>
        <v>5.0159116363212179E-2</v>
      </c>
    </row>
    <row r="25" spans="2:18" x14ac:dyDescent="0.3">
      <c r="B25" s="3">
        <v>170</v>
      </c>
      <c r="C25" s="3">
        <v>4.0897199999999998</v>
      </c>
      <c r="D25">
        <f t="shared" si="3"/>
        <v>4.713160156856425</v>
      </c>
      <c r="E25">
        <f t="shared" si="0"/>
        <v>0.38867762918116405</v>
      </c>
      <c r="F25">
        <f t="shared" si="1"/>
        <v>3.9681819884242744</v>
      </c>
      <c r="G25">
        <f t="shared" si="2"/>
        <v>1.4771488257781164E-2</v>
      </c>
    </row>
    <row r="26" spans="2:18" x14ac:dyDescent="0.3">
      <c r="B26" s="3">
        <v>180</v>
      </c>
      <c r="C26" s="3">
        <v>1.9138200000000001</v>
      </c>
      <c r="D26">
        <f t="shared" si="3"/>
        <v>2.7304589810407127</v>
      </c>
      <c r="E26">
        <f t="shared" si="0"/>
        <v>0.6668992253552134</v>
      </c>
      <c r="F26">
        <f t="shared" si="1"/>
        <v>2.1076041316625327</v>
      </c>
      <c r="G26">
        <f t="shared" si="2"/>
        <v>3.7552289684201774E-2</v>
      </c>
    </row>
    <row r="27" spans="2:18" x14ac:dyDescent="0.3">
      <c r="B27" s="3">
        <v>190</v>
      </c>
      <c r="C27" s="3">
        <v>0.51642399999999999</v>
      </c>
      <c r="D27">
        <f t="shared" si="3"/>
        <v>1.4581202782227787</v>
      </c>
      <c r="E27">
        <f t="shared" si="0"/>
        <v>0.88679188041863299</v>
      </c>
      <c r="F27">
        <f t="shared" si="1"/>
        <v>0.69218690666231364</v>
      </c>
      <c r="G27">
        <f t="shared" si="2"/>
        <v>3.0892599358385179E-2</v>
      </c>
    </row>
    <row r="28" spans="2:18" x14ac:dyDescent="0.3">
      <c r="B28" s="3">
        <v>200</v>
      </c>
      <c r="C28" s="3">
        <v>0</v>
      </c>
      <c r="D28">
        <f>$F$4+$H$4*C28+$J$4*C28^2 + $L$4*C28^3+$N$4*$C28^4</f>
        <v>0.98794350214360582</v>
      </c>
      <c r="E28">
        <f t="shared" si="0"/>
        <v>0.97603236342777289</v>
      </c>
      <c r="F28">
        <f t="shared" si="1"/>
        <v>-0.15942596797221142</v>
      </c>
      <c r="G28">
        <f t="shared" si="2"/>
        <v>2.5416639263876582E-2</v>
      </c>
    </row>
    <row r="29" spans="2:18" x14ac:dyDescent="0.3">
      <c r="E29" s="1">
        <f>SUM(E8:E28)</f>
        <v>6.4531776948802575</v>
      </c>
      <c r="G29" s="1">
        <f>SUM(G8:G28)</f>
        <v>1.8817044725581227</v>
      </c>
    </row>
    <row r="30" spans="2:18" x14ac:dyDescent="0.3">
      <c r="E30" s="2" t="s">
        <v>17</v>
      </c>
      <c r="G30" s="2" t="s">
        <v>18</v>
      </c>
    </row>
    <row r="32" spans="2:18" x14ac:dyDescent="0.3">
      <c r="L32" t="s">
        <v>21</v>
      </c>
    </row>
    <row r="33" spans="3:23" x14ac:dyDescent="0.3">
      <c r="C33" t="s">
        <v>25</v>
      </c>
      <c r="L33" t="s">
        <v>16</v>
      </c>
      <c r="N33" t="s">
        <v>7</v>
      </c>
      <c r="U33" t="s">
        <v>19</v>
      </c>
      <c r="W33" t="s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Brian</cp:lastModifiedBy>
  <dcterms:created xsi:type="dcterms:W3CDTF">2016-03-21T23:19:48Z</dcterms:created>
  <dcterms:modified xsi:type="dcterms:W3CDTF">2016-03-22T05:08:02Z</dcterms:modified>
</cp:coreProperties>
</file>