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0" windowWidth="14210" windowHeight="11740" activeTab="1"/>
  </bookViews>
  <sheets>
    <sheet name="r and K estimates" sheetId="1" r:id="rId1"/>
    <sheet name="r estimate only" sheetId="2" r:id="rId2"/>
  </sheets>
  <definedNames>
    <definedName name="solver_adj" localSheetId="0" hidden="1">'r and K estimates'!$E$8,'r and K estimates'!$E$9</definedName>
    <definedName name="solver_adj" localSheetId="1" hidden="1">'r estimate only'!$E$8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'r and K estimates'!$E$32</definedName>
    <definedName name="solver_opt" localSheetId="1" hidden="1">'r estimate only'!$E$32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D31" i="2" l="1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E32" i="2" l="1"/>
  <c r="D12" i="1"/>
  <c r="E1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E32" i="1" l="1"/>
</calcChain>
</file>

<file path=xl/sharedStrings.xml><?xml version="1.0" encoding="utf-8"?>
<sst xmlns="http://schemas.openxmlformats.org/spreadsheetml/2006/main" count="41" uniqueCount="24">
  <si>
    <t>Results of Experiment 2 from 1-17-T-Mma-DiseaseSpread-TeacherVersion</t>
  </si>
  <si>
    <t>Time</t>
  </si>
  <si>
    <t>Infecteds</t>
  </si>
  <si>
    <t>Model</t>
  </si>
  <si>
    <t>Parameters</t>
  </si>
  <si>
    <t xml:space="preserve">r =      </t>
  </si>
  <si>
    <t xml:space="preserve">SSE = </t>
  </si>
  <si>
    <t>Error^2</t>
  </si>
  <si>
    <t xml:space="preserve">y(t) = </t>
  </si>
  <si>
    <t>and  observed data in Infecteds Column.</t>
  </si>
  <si>
    <t xml:space="preserve">K =     </t>
  </si>
  <si>
    <t xml:space="preserve">y(0) =   </t>
  </si>
  <si>
    <t>y(0) is known initial condition</t>
  </si>
  <si>
    <t>r is parameter to be estimated for growth rate</t>
  </si>
  <si>
    <t>Use Solver to Minimize the sum of square errors between model</t>
  </si>
  <si>
    <t>Initial Condition</t>
  </si>
  <si>
    <t>K is parameter to be estimated for carrying capacity.</t>
  </si>
  <si>
    <t>Estimating r and K.</t>
  </si>
  <si>
    <t>If you were to alter your initial condition you would change 8 to y0 in the above formal equaiton.</t>
  </si>
  <si>
    <t>Estimating r only.</t>
  </si>
  <si>
    <t>K is parameter for carrying capacity which we are presumihg to be 63 = 9 + 55.</t>
  </si>
  <si>
    <t xml:space="preserve"> </t>
  </si>
  <si>
    <t>If you were to alter your initial condition you would change 8 to y0 in the above formal equation.</t>
  </si>
  <si>
    <t xml:space="preserve">In Solver minimize on Cell E32 by changing variable cell E8.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</si>
</sst>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'r and K estimates'!$B$12:$B$31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xVal>
          <c:yVal>
            <c:numRef>
              <c:f>'r and K estimates'!$C$12:$C$31</c:f>
              <c:numCache>
                <c:formatCode>General</c:formatCode>
                <c:ptCount val="20"/>
                <c:pt idx="0">
                  <c:v>8</c:v>
                </c:pt>
                <c:pt idx="1">
                  <c:v>14</c:v>
                </c:pt>
                <c:pt idx="2">
                  <c:v>21</c:v>
                </c:pt>
                <c:pt idx="3">
                  <c:v>26</c:v>
                </c:pt>
                <c:pt idx="4">
                  <c:v>31</c:v>
                </c:pt>
                <c:pt idx="5">
                  <c:v>41</c:v>
                </c:pt>
                <c:pt idx="6">
                  <c:v>47</c:v>
                </c:pt>
                <c:pt idx="7">
                  <c:v>50</c:v>
                </c:pt>
                <c:pt idx="8">
                  <c:v>51</c:v>
                </c:pt>
                <c:pt idx="9">
                  <c:v>54</c:v>
                </c:pt>
                <c:pt idx="10">
                  <c:v>56</c:v>
                </c:pt>
                <c:pt idx="11">
                  <c:v>60</c:v>
                </c:pt>
                <c:pt idx="12">
                  <c:v>60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'r and K estimates'!$B$12:$B$31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xVal>
          <c:yVal>
            <c:numRef>
              <c:f>'r and K estimates'!$D$12:$D$31</c:f>
              <c:numCache>
                <c:formatCode>General</c:formatCode>
                <c:ptCount val="20"/>
                <c:pt idx="0">
                  <c:v>8</c:v>
                </c:pt>
                <c:pt idx="1">
                  <c:v>8.6592275620988044</c:v>
                </c:pt>
                <c:pt idx="2">
                  <c:v>9.3568936527742377</c:v>
                </c:pt>
                <c:pt idx="3">
                  <c:v>10.092668656335011</c:v>
                </c:pt>
                <c:pt idx="4">
                  <c:v>10.865785270108907</c:v>
                </c:pt>
                <c:pt idx="5">
                  <c:v>11.675005309623135</c:v>
                </c:pt>
                <c:pt idx="6">
                  <c:v>12.518595809266506</c:v>
                </c:pt>
                <c:pt idx="7">
                  <c:v>13.39431669658733</c:v>
                </c:pt>
                <c:pt idx="8">
                  <c:v>14.299422036127478</c:v>
                </c:pt>
                <c:pt idx="9">
                  <c:v>15.230676367151737</c:v>
                </c:pt>
                <c:pt idx="10">
                  <c:v>16.184387007667585</c:v>
                </c:pt>
                <c:pt idx="11">
                  <c:v>17.156452395191874</c:v>
                </c:pt>
                <c:pt idx="12">
                  <c:v>18.14242563489195</c:v>
                </c:pt>
                <c:pt idx="13">
                  <c:v>19.137591498378129</c:v>
                </c:pt>
                <c:pt idx="14">
                  <c:v>20.137054243400236</c:v>
                </c:pt>
                <c:pt idx="15">
                  <c:v>21.135832889754507</c:v>
                </c:pt>
                <c:pt idx="16">
                  <c:v>22.128960064521387</c:v>
                </c:pt>
                <c:pt idx="17">
                  <c:v>23.111580275428327</c:v>
                </c:pt>
                <c:pt idx="18">
                  <c:v>24.079043512065482</c:v>
                </c:pt>
                <c:pt idx="19">
                  <c:v>25.026990406441591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01504"/>
        <c:axId val="52499584"/>
      </c:scatterChart>
      <c:valAx>
        <c:axId val="5250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499584"/>
        <c:crosses val="autoZero"/>
        <c:crossBetween val="midCat"/>
      </c:valAx>
      <c:valAx>
        <c:axId val="5249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015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'r estimate only'!$B$12:$B$31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xVal>
          <c:yVal>
            <c:numRef>
              <c:f>'r estimate only'!$C$12:$C$31</c:f>
              <c:numCache>
                <c:formatCode>General</c:formatCode>
                <c:ptCount val="20"/>
                <c:pt idx="0">
                  <c:v>8</c:v>
                </c:pt>
                <c:pt idx="1">
                  <c:v>14</c:v>
                </c:pt>
                <c:pt idx="2">
                  <c:v>21</c:v>
                </c:pt>
                <c:pt idx="3">
                  <c:v>26</c:v>
                </c:pt>
                <c:pt idx="4">
                  <c:v>31</c:v>
                </c:pt>
                <c:pt idx="5">
                  <c:v>41</c:v>
                </c:pt>
                <c:pt idx="6">
                  <c:v>47</c:v>
                </c:pt>
                <c:pt idx="7">
                  <c:v>50</c:v>
                </c:pt>
                <c:pt idx="8">
                  <c:v>51</c:v>
                </c:pt>
                <c:pt idx="9">
                  <c:v>54</c:v>
                </c:pt>
                <c:pt idx="10">
                  <c:v>56</c:v>
                </c:pt>
                <c:pt idx="11">
                  <c:v>60</c:v>
                </c:pt>
                <c:pt idx="12">
                  <c:v>60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'r estimate only'!$B$12:$B$31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xVal>
          <c:yVal>
            <c:numRef>
              <c:f>'r estimate only'!$D$12:$D$31</c:f>
              <c:numCache>
                <c:formatCode>General</c:formatCode>
                <c:ptCount val="20"/>
                <c:pt idx="0">
                  <c:v>8</c:v>
                </c:pt>
                <c:pt idx="1">
                  <c:v>9.5040200027767003</c:v>
                </c:pt>
                <c:pt idx="2">
                  <c:v>11.233049495813598</c:v>
                </c:pt>
                <c:pt idx="3">
                  <c:v>13.199024534360476</c:v>
                </c:pt>
                <c:pt idx="4">
                  <c:v>15.406675229167012</c:v>
                </c:pt>
                <c:pt idx="5">
                  <c:v>17.851216951105435</c:v>
                </c:pt>
                <c:pt idx="6">
                  <c:v>20.516426414485721</c:v>
                </c:pt>
                <c:pt idx="7">
                  <c:v>23.373552056336781</c:v>
                </c:pt>
                <c:pt idx="8">
                  <c:v>26.381483541870658</c:v>
                </c:pt>
                <c:pt idx="9">
                  <c:v>29.48844765843112</c:v>
                </c:pt>
                <c:pt idx="10">
                  <c:v>32.63521476668403</c:v>
                </c:pt>
                <c:pt idx="11">
                  <c:v>35.759457090057516</c:v>
                </c:pt>
                <c:pt idx="12">
                  <c:v>38.800607235692375</c:v>
                </c:pt>
                <c:pt idx="13">
                  <c:v>41.704430960533585</c:v>
                </c:pt>
                <c:pt idx="14">
                  <c:v>44.426605460558442</c:v>
                </c:pt>
                <c:pt idx="15">
                  <c:v>46.934852587172081</c:v>
                </c:pt>
                <c:pt idx="16">
                  <c:v>49.209517358360657</c:v>
                </c:pt>
                <c:pt idx="17">
                  <c:v>51.242790962788362</c:v>
                </c:pt>
                <c:pt idx="18">
                  <c:v>53.036973196435667</c:v>
                </c:pt>
                <c:pt idx="19">
                  <c:v>54.602228736864824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16800"/>
        <c:axId val="57555968"/>
      </c:scatterChart>
      <c:valAx>
        <c:axId val="1251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555968"/>
        <c:crosses val="autoZero"/>
        <c:crossBetween val="midCat"/>
      </c:valAx>
      <c:valAx>
        <c:axId val="5755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1168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19</xdr:row>
      <xdr:rowOff>0</xdr:rowOff>
    </xdr:from>
    <xdr:to>
      <xdr:col>10</xdr:col>
      <xdr:colOff>518160</xdr:colOff>
      <xdr:row>22</xdr:row>
      <xdr:rowOff>91440</xdr:rowOff>
    </xdr:to>
    <xdr:pic>
      <xdr:nvPicPr>
        <xdr:cNvPr id="4" name="Picture 3" descr="C:\Users\Brian\AppData\Local\Temp\scl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097280"/>
          <a:ext cx="1737360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34925</xdr:colOff>
      <xdr:row>33</xdr:row>
      <xdr:rowOff>6350</xdr:rowOff>
    </xdr:from>
    <xdr:to>
      <xdr:col>8</xdr:col>
      <xdr:colOff>339725</xdr:colOff>
      <xdr:row>47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19</xdr:row>
      <xdr:rowOff>0</xdr:rowOff>
    </xdr:from>
    <xdr:to>
      <xdr:col>10</xdr:col>
      <xdr:colOff>518160</xdr:colOff>
      <xdr:row>22</xdr:row>
      <xdr:rowOff>91440</xdr:rowOff>
    </xdr:to>
    <xdr:pic>
      <xdr:nvPicPr>
        <xdr:cNvPr id="5" name="Picture 4" descr="C:\Users\Brian\AppData\Local\Temp\scl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409950"/>
          <a:ext cx="1737360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33</xdr:row>
      <xdr:rowOff>25400</xdr:rowOff>
    </xdr:from>
    <xdr:to>
      <xdr:col>8</xdr:col>
      <xdr:colOff>320675</xdr:colOff>
      <xdr:row>48</xdr:row>
      <xdr:rowOff>6350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2"/>
  <sheetViews>
    <sheetView topLeftCell="A3" zoomScale="85" zoomScaleNormal="85" workbookViewId="0">
      <selection activeCell="E10" sqref="E10"/>
    </sheetView>
  </sheetViews>
  <sheetFormatPr defaultRowHeight="14.5" x14ac:dyDescent="0.35"/>
  <sheetData>
    <row r="3" spans="2:8" ht="14.4" x14ac:dyDescent="0.3">
      <c r="B3" s="2" t="s">
        <v>0</v>
      </c>
      <c r="C3" s="2"/>
      <c r="D3" s="4"/>
      <c r="E3" s="2"/>
      <c r="F3" s="2"/>
      <c r="G3" s="2"/>
      <c r="H3" s="2"/>
    </row>
    <row r="4" spans="2:8" x14ac:dyDescent="0.35">
      <c r="B4" s="2"/>
      <c r="C4" s="2"/>
      <c r="D4" s="4"/>
      <c r="E4" s="2"/>
      <c r="F4" s="2"/>
      <c r="G4" s="2"/>
      <c r="H4" s="2"/>
    </row>
    <row r="5" spans="2:8" x14ac:dyDescent="0.35">
      <c r="B5" s="2"/>
      <c r="C5" s="2" t="s">
        <v>17</v>
      </c>
      <c r="D5" s="4"/>
      <c r="E5" s="2"/>
      <c r="F5" s="2"/>
      <c r="G5" s="2"/>
      <c r="H5" s="2"/>
    </row>
    <row r="6" spans="2:8" ht="14.4" x14ac:dyDescent="0.3">
      <c r="B6" s="2"/>
      <c r="C6" s="2"/>
      <c r="D6" s="4"/>
      <c r="E6" s="2"/>
      <c r="F6" s="2"/>
      <c r="G6" s="2"/>
      <c r="H6" s="2"/>
    </row>
    <row r="7" spans="2:8" ht="14.4" x14ac:dyDescent="0.3">
      <c r="B7" s="2" t="s">
        <v>15</v>
      </c>
      <c r="D7" s="1" t="s">
        <v>11</v>
      </c>
      <c r="E7">
        <v>8</v>
      </c>
      <c r="G7" t="s">
        <v>12</v>
      </c>
    </row>
    <row r="8" spans="2:8" ht="14.4" x14ac:dyDescent="0.3">
      <c r="B8" s="2" t="s">
        <v>4</v>
      </c>
      <c r="D8" s="1" t="s">
        <v>5</v>
      </c>
      <c r="E8">
        <v>0.1</v>
      </c>
      <c r="G8" t="s">
        <v>13</v>
      </c>
    </row>
    <row r="9" spans="2:8" ht="14.4" x14ac:dyDescent="0.3">
      <c r="D9" s="1" t="s">
        <v>10</v>
      </c>
      <c r="E9">
        <v>40</v>
      </c>
      <c r="G9" t="s">
        <v>16</v>
      </c>
    </row>
    <row r="11" spans="2:8" ht="14.4" x14ac:dyDescent="0.3">
      <c r="B11" s="3" t="s">
        <v>1</v>
      </c>
      <c r="C11" s="3" t="s">
        <v>2</v>
      </c>
      <c r="D11" s="3" t="s">
        <v>3</v>
      </c>
      <c r="E11" s="3" t="s">
        <v>7</v>
      </c>
    </row>
    <row r="12" spans="2:8" ht="14.4" x14ac:dyDescent="0.3">
      <c r="B12">
        <v>0</v>
      </c>
      <c r="C12">
        <v>8</v>
      </c>
      <c r="D12">
        <f>$E$7*EXP($E$8*B12)*$E$9/($E$7*(EXP($E$8*B12)-1) + $E$9)</f>
        <v>8</v>
      </c>
      <c r="E12">
        <f>(C12-D12)^2</f>
        <v>0</v>
      </c>
      <c r="G12" t="s">
        <v>21</v>
      </c>
    </row>
    <row r="13" spans="2:8" ht="14.4" x14ac:dyDescent="0.3">
      <c r="B13">
        <v>1</v>
      </c>
      <c r="C13">
        <v>14</v>
      </c>
      <c r="D13">
        <f t="shared" ref="D13:D31" si="0">$E$7*EXP($E$8*B13)*$E$9/($E$7*(EXP($E$8*B13)-1) + $E$9)</f>
        <v>8.6592275620988044</v>
      </c>
      <c r="E13">
        <f t="shared" ref="E13:E31" si="1">(C13-D13)^2</f>
        <v>28.523850233445081</v>
      </c>
    </row>
    <row r="14" spans="2:8" ht="14.4" x14ac:dyDescent="0.3">
      <c r="B14">
        <v>2</v>
      </c>
      <c r="C14">
        <v>21</v>
      </c>
      <c r="D14">
        <f t="shared" si="0"/>
        <v>9.3568936527742377</v>
      </c>
      <c r="E14">
        <f t="shared" si="1"/>
        <v>135.56192541280885</v>
      </c>
    </row>
    <row r="15" spans="2:8" ht="14.4" x14ac:dyDescent="0.3">
      <c r="B15">
        <v>3</v>
      </c>
      <c r="C15">
        <v>26</v>
      </c>
      <c r="D15">
        <f t="shared" si="0"/>
        <v>10.092668656335011</v>
      </c>
      <c r="E15">
        <f t="shared" si="1"/>
        <v>253.0431904771466</v>
      </c>
    </row>
    <row r="16" spans="2:8" ht="14.4" x14ac:dyDescent="0.3">
      <c r="B16">
        <v>4</v>
      </c>
      <c r="C16">
        <v>31</v>
      </c>
      <c r="D16">
        <f t="shared" si="0"/>
        <v>10.865785270108907</v>
      </c>
      <c r="E16">
        <f t="shared" si="1"/>
        <v>405.38660278936339</v>
      </c>
    </row>
    <row r="17" spans="2:8" ht="14.4" x14ac:dyDescent="0.3">
      <c r="B17">
        <v>5</v>
      </c>
      <c r="C17">
        <v>41</v>
      </c>
      <c r="D17">
        <f t="shared" si="0"/>
        <v>11.675005309623135</v>
      </c>
      <c r="E17">
        <f t="shared" si="1"/>
        <v>859.95531359063136</v>
      </c>
    </row>
    <row r="18" spans="2:8" ht="14.4" x14ac:dyDescent="0.3">
      <c r="B18">
        <v>6</v>
      </c>
      <c r="C18">
        <v>47</v>
      </c>
      <c r="D18">
        <f t="shared" si="0"/>
        <v>12.518595809266506</v>
      </c>
      <c r="E18">
        <f t="shared" si="1"/>
        <v>1188.9672349647333</v>
      </c>
      <c r="G18" t="s">
        <v>14</v>
      </c>
    </row>
    <row r="19" spans="2:8" ht="14.4" x14ac:dyDescent="0.3">
      <c r="B19">
        <v>7</v>
      </c>
      <c r="C19">
        <v>50</v>
      </c>
      <c r="D19">
        <f t="shared" si="0"/>
        <v>13.39431669658733</v>
      </c>
      <c r="E19">
        <f t="shared" si="1"/>
        <v>1339.9760501097451</v>
      </c>
    </row>
    <row r="20" spans="2:8" ht="14.4" x14ac:dyDescent="0.3">
      <c r="B20">
        <v>8</v>
      </c>
      <c r="C20">
        <v>51</v>
      </c>
      <c r="D20">
        <f t="shared" si="0"/>
        <v>14.299422036127478</v>
      </c>
      <c r="E20">
        <f t="shared" si="1"/>
        <v>1346.9324228822852</v>
      </c>
    </row>
    <row r="21" spans="2:8" ht="14.4" x14ac:dyDescent="0.3">
      <c r="B21">
        <v>9</v>
      </c>
      <c r="C21">
        <v>54</v>
      </c>
      <c r="D21">
        <f t="shared" si="0"/>
        <v>15.230676367151737</v>
      </c>
      <c r="E21">
        <f t="shared" si="1"/>
        <v>1503.0604549485267</v>
      </c>
      <c r="H21" t="s">
        <v>8</v>
      </c>
    </row>
    <row r="22" spans="2:8" ht="14.4" x14ac:dyDescent="0.3">
      <c r="B22">
        <v>10</v>
      </c>
      <c r="C22">
        <v>56</v>
      </c>
      <c r="D22">
        <f t="shared" si="0"/>
        <v>16.184387007667585</v>
      </c>
      <c r="E22">
        <f t="shared" si="1"/>
        <v>1585.2830379551901</v>
      </c>
    </row>
    <row r="23" spans="2:8" ht="14.4" x14ac:dyDescent="0.3">
      <c r="B23">
        <v>11</v>
      </c>
      <c r="C23">
        <v>60</v>
      </c>
      <c r="D23">
        <f t="shared" si="0"/>
        <v>17.156452395191874</v>
      </c>
      <c r="E23">
        <f t="shared" si="1"/>
        <v>1835.5695713654598</v>
      </c>
    </row>
    <row r="24" spans="2:8" ht="14.4" x14ac:dyDescent="0.3">
      <c r="B24">
        <v>12</v>
      </c>
      <c r="C24">
        <v>60</v>
      </c>
      <c r="D24">
        <f t="shared" si="0"/>
        <v>18.14242563489195</v>
      </c>
      <c r="E24">
        <f t="shared" si="1"/>
        <v>1752.0565317305507</v>
      </c>
    </row>
    <row r="25" spans="2:8" ht="14.4" x14ac:dyDescent="0.3">
      <c r="B25">
        <v>13</v>
      </c>
      <c r="C25">
        <v>61</v>
      </c>
      <c r="D25">
        <f t="shared" si="0"/>
        <v>19.137591498378129</v>
      </c>
      <c r="E25">
        <f t="shared" si="1"/>
        <v>1752.4612455566632</v>
      </c>
    </row>
    <row r="26" spans="2:8" ht="14.4" x14ac:dyDescent="0.3">
      <c r="B26">
        <v>14</v>
      </c>
      <c r="C26">
        <v>61</v>
      </c>
      <c r="D26">
        <f t="shared" si="0"/>
        <v>20.137054243400236</v>
      </c>
      <c r="E26">
        <f t="shared" si="1"/>
        <v>1669.7803359068146</v>
      </c>
      <c r="G26" t="s">
        <v>9</v>
      </c>
    </row>
    <row r="27" spans="2:8" ht="14.4" x14ac:dyDescent="0.3">
      <c r="B27">
        <v>15</v>
      </c>
      <c r="C27">
        <v>61</v>
      </c>
      <c r="D27">
        <f t="shared" si="0"/>
        <v>21.135832889754507</v>
      </c>
      <c r="E27">
        <f t="shared" si="1"/>
        <v>1589.1518193935783</v>
      </c>
    </row>
    <row r="28" spans="2:8" ht="14.4" x14ac:dyDescent="0.3">
      <c r="B28">
        <v>16</v>
      </c>
      <c r="C28">
        <v>61</v>
      </c>
      <c r="D28">
        <f t="shared" si="0"/>
        <v>22.128960064521387</v>
      </c>
      <c r="E28">
        <f t="shared" si="1"/>
        <v>1510.9577456655732</v>
      </c>
      <c r="G28" t="s">
        <v>18</v>
      </c>
    </row>
    <row r="29" spans="2:8" ht="14.4" x14ac:dyDescent="0.3">
      <c r="B29">
        <v>17</v>
      </c>
      <c r="C29">
        <v>62</v>
      </c>
      <c r="D29">
        <f t="shared" si="0"/>
        <v>23.111580275428327</v>
      </c>
      <c r="E29">
        <f t="shared" si="1"/>
        <v>1512.3091886744553</v>
      </c>
    </row>
    <row r="30" spans="2:8" x14ac:dyDescent="0.35">
      <c r="B30">
        <v>18</v>
      </c>
      <c r="C30">
        <v>62</v>
      </c>
      <c r="D30">
        <f t="shared" si="0"/>
        <v>24.079043512065482</v>
      </c>
      <c r="E30">
        <f t="shared" si="1"/>
        <v>1437.9989409598229</v>
      </c>
    </row>
    <row r="31" spans="2:8" x14ac:dyDescent="0.35">
      <c r="B31">
        <v>19</v>
      </c>
      <c r="C31">
        <v>63</v>
      </c>
      <c r="D31">
        <f t="shared" si="0"/>
        <v>25.026990406441591</v>
      </c>
      <c r="E31">
        <f t="shared" si="1"/>
        <v>1441.9494575924789</v>
      </c>
    </row>
    <row r="32" spans="2:8" x14ac:dyDescent="0.35">
      <c r="D32" s="2" t="s">
        <v>6</v>
      </c>
      <c r="E32" s="2">
        <f>SUM(E12:E31)</f>
        <v>23148.924920209272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2"/>
  <sheetViews>
    <sheetView tabSelected="1" topLeftCell="A6" workbookViewId="0">
      <selection activeCell="R11" sqref="R11"/>
    </sheetView>
  </sheetViews>
  <sheetFormatPr defaultRowHeight="14.5" x14ac:dyDescent="0.35"/>
  <sheetData>
    <row r="3" spans="2:8" ht="14.4" x14ac:dyDescent="0.3">
      <c r="B3" s="2" t="s">
        <v>0</v>
      </c>
      <c r="C3" s="2"/>
      <c r="D3" s="4"/>
      <c r="E3" s="2"/>
      <c r="F3" s="2"/>
      <c r="G3" s="2"/>
      <c r="H3" s="2"/>
    </row>
    <row r="4" spans="2:8" x14ac:dyDescent="0.35">
      <c r="B4" s="2"/>
      <c r="C4" s="2"/>
      <c r="D4" s="4"/>
      <c r="E4" s="2"/>
      <c r="F4" s="2"/>
      <c r="G4" s="2"/>
      <c r="H4" s="2"/>
    </row>
    <row r="5" spans="2:8" x14ac:dyDescent="0.35">
      <c r="B5" s="2"/>
      <c r="C5" s="2" t="s">
        <v>19</v>
      </c>
      <c r="D5" s="4"/>
      <c r="E5" s="2"/>
      <c r="F5" s="2"/>
      <c r="G5" s="2"/>
      <c r="H5" s="2"/>
    </row>
    <row r="6" spans="2:8" ht="14.4" x14ac:dyDescent="0.3">
      <c r="B6" s="2"/>
      <c r="C6" s="2"/>
      <c r="D6" s="4"/>
      <c r="E6" s="2"/>
      <c r="F6" s="2"/>
      <c r="G6" s="2"/>
      <c r="H6" s="2"/>
    </row>
    <row r="7" spans="2:8" ht="14.4" x14ac:dyDescent="0.3">
      <c r="B7" s="2" t="s">
        <v>15</v>
      </c>
      <c r="D7" s="1" t="s">
        <v>11</v>
      </c>
      <c r="E7">
        <v>8</v>
      </c>
      <c r="G7" t="s">
        <v>12</v>
      </c>
    </row>
    <row r="8" spans="2:8" ht="14.4" x14ac:dyDescent="0.3">
      <c r="B8" s="2" t="s">
        <v>4</v>
      </c>
      <c r="D8" s="1" t="s">
        <v>5</v>
      </c>
      <c r="E8">
        <v>0.2</v>
      </c>
      <c r="G8" t="s">
        <v>13</v>
      </c>
    </row>
    <row r="9" spans="2:8" ht="14.4" x14ac:dyDescent="0.3">
      <c r="D9" s="1" t="s">
        <v>10</v>
      </c>
      <c r="E9">
        <v>63</v>
      </c>
      <c r="G9" t="s">
        <v>20</v>
      </c>
    </row>
    <row r="11" spans="2:8" ht="14.4" x14ac:dyDescent="0.3">
      <c r="B11" s="3" t="s">
        <v>1</v>
      </c>
      <c r="C11" s="3" t="s">
        <v>2</v>
      </c>
      <c r="D11" s="3" t="s">
        <v>3</v>
      </c>
      <c r="E11" s="3" t="s">
        <v>7</v>
      </c>
    </row>
    <row r="12" spans="2:8" ht="14.4" x14ac:dyDescent="0.3">
      <c r="B12">
        <v>0</v>
      </c>
      <c r="C12">
        <v>8</v>
      </c>
      <c r="D12">
        <f>$E$7*EXP($E$8*B12)*$E$9/($E$7*(EXP($E$8*B12)-1) + $E$9)</f>
        <v>8</v>
      </c>
      <c r="E12">
        <f>(C12-D12)^2</f>
        <v>0</v>
      </c>
      <c r="G12" t="s">
        <v>21</v>
      </c>
    </row>
    <row r="13" spans="2:8" ht="14.4" x14ac:dyDescent="0.3">
      <c r="B13">
        <v>1</v>
      </c>
      <c r="C13">
        <v>14</v>
      </c>
      <c r="D13">
        <f t="shared" ref="D13:D31" si="0">$E$7*EXP($E$8*B13)*$E$9/($E$7*(EXP($E$8*B13)-1) + $E$9)</f>
        <v>9.5040200027767003</v>
      </c>
      <c r="E13">
        <f t="shared" ref="E13:E31" si="1">(C13-D13)^2</f>
        <v>20.213836135432022</v>
      </c>
    </row>
    <row r="14" spans="2:8" ht="14.4" x14ac:dyDescent="0.3">
      <c r="B14">
        <v>2</v>
      </c>
      <c r="C14">
        <v>21</v>
      </c>
      <c r="D14">
        <f t="shared" si="0"/>
        <v>11.233049495813598</v>
      </c>
      <c r="E14">
        <f t="shared" si="1"/>
        <v>95.393322151227025</v>
      </c>
    </row>
    <row r="15" spans="2:8" ht="14.4" x14ac:dyDescent="0.3">
      <c r="B15">
        <v>3</v>
      </c>
      <c r="C15">
        <v>26</v>
      </c>
      <c r="D15">
        <f t="shared" si="0"/>
        <v>13.199024534360476</v>
      </c>
      <c r="E15">
        <f t="shared" si="1"/>
        <v>163.86497287190505</v>
      </c>
    </row>
    <row r="16" spans="2:8" ht="14.4" x14ac:dyDescent="0.3">
      <c r="B16">
        <v>4</v>
      </c>
      <c r="C16">
        <v>31</v>
      </c>
      <c r="D16">
        <f t="shared" si="0"/>
        <v>15.406675229167012</v>
      </c>
      <c r="E16">
        <f t="shared" si="1"/>
        <v>243.15177740867364</v>
      </c>
    </row>
    <row r="17" spans="2:8" ht="14.4" x14ac:dyDescent="0.3">
      <c r="B17">
        <v>5</v>
      </c>
      <c r="C17">
        <v>41</v>
      </c>
      <c r="D17">
        <f t="shared" si="0"/>
        <v>17.851216951105435</v>
      </c>
      <c r="E17">
        <f t="shared" si="1"/>
        <v>535.86615664478836</v>
      </c>
    </row>
    <row r="18" spans="2:8" ht="14.4" x14ac:dyDescent="0.3">
      <c r="B18">
        <v>6</v>
      </c>
      <c r="C18">
        <v>47</v>
      </c>
      <c r="D18">
        <f t="shared" si="0"/>
        <v>20.516426414485721</v>
      </c>
      <c r="E18">
        <f t="shared" si="1"/>
        <v>701.37966985934963</v>
      </c>
      <c r="G18" t="s">
        <v>14</v>
      </c>
    </row>
    <row r="19" spans="2:8" ht="14.4" x14ac:dyDescent="0.3">
      <c r="B19">
        <v>7</v>
      </c>
      <c r="C19">
        <v>50</v>
      </c>
      <c r="D19">
        <f t="shared" si="0"/>
        <v>23.373552056336781</v>
      </c>
      <c r="E19">
        <f t="shared" si="1"/>
        <v>708.96773009660728</v>
      </c>
    </row>
    <row r="20" spans="2:8" ht="14.4" x14ac:dyDescent="0.3">
      <c r="B20">
        <v>8</v>
      </c>
      <c r="C20">
        <v>51</v>
      </c>
      <c r="D20">
        <f t="shared" si="0"/>
        <v>26.381483541870658</v>
      </c>
      <c r="E20">
        <f t="shared" si="1"/>
        <v>606.07135259918527</v>
      </c>
    </row>
    <row r="21" spans="2:8" ht="14.4" x14ac:dyDescent="0.3">
      <c r="B21">
        <v>9</v>
      </c>
      <c r="C21">
        <v>54</v>
      </c>
      <c r="D21">
        <f t="shared" si="0"/>
        <v>29.48844765843112</v>
      </c>
      <c r="E21">
        <f t="shared" si="1"/>
        <v>600.81619819347088</v>
      </c>
      <c r="H21" t="s">
        <v>8</v>
      </c>
    </row>
    <row r="22" spans="2:8" ht="14.4" x14ac:dyDescent="0.3">
      <c r="B22">
        <v>10</v>
      </c>
      <c r="C22">
        <v>56</v>
      </c>
      <c r="D22">
        <f t="shared" si="0"/>
        <v>32.63521476668403</v>
      </c>
      <c r="E22">
        <f t="shared" si="1"/>
        <v>545.91318899897999</v>
      </c>
    </row>
    <row r="23" spans="2:8" ht="14.4" x14ac:dyDescent="0.3">
      <c r="B23">
        <v>11</v>
      </c>
      <c r="C23">
        <v>60</v>
      </c>
      <c r="D23">
        <f t="shared" si="0"/>
        <v>35.759457090057516</v>
      </c>
      <c r="E23">
        <f t="shared" si="1"/>
        <v>587.60392056876276</v>
      </c>
    </row>
    <row r="24" spans="2:8" ht="14.4" x14ac:dyDescent="0.3">
      <c r="B24">
        <v>12</v>
      </c>
      <c r="C24">
        <v>60</v>
      </c>
      <c r="D24">
        <f t="shared" si="0"/>
        <v>38.800607235692375</v>
      </c>
      <c r="E24">
        <f t="shared" si="1"/>
        <v>449.4142535753785</v>
      </c>
    </row>
    <row r="25" spans="2:8" ht="14.4" x14ac:dyDescent="0.3">
      <c r="B25">
        <v>13</v>
      </c>
      <c r="C25">
        <v>61</v>
      </c>
      <c r="D25">
        <f t="shared" si="0"/>
        <v>41.704430960533585</v>
      </c>
      <c r="E25">
        <f t="shared" si="1"/>
        <v>372.31898455681483</v>
      </c>
    </row>
    <row r="26" spans="2:8" ht="14.4" x14ac:dyDescent="0.3">
      <c r="B26">
        <v>14</v>
      </c>
      <c r="C26">
        <v>61</v>
      </c>
      <c r="D26">
        <f t="shared" si="0"/>
        <v>44.426605460558442</v>
      </c>
      <c r="E26">
        <f t="shared" si="1"/>
        <v>274.67740655999125</v>
      </c>
      <c r="G26" t="s">
        <v>9</v>
      </c>
    </row>
    <row r="27" spans="2:8" ht="14.4" x14ac:dyDescent="0.3">
      <c r="B27">
        <v>15</v>
      </c>
      <c r="C27">
        <v>61</v>
      </c>
      <c r="D27">
        <f t="shared" si="0"/>
        <v>46.934852587172081</v>
      </c>
      <c r="E27">
        <f t="shared" si="1"/>
        <v>197.8283717445799</v>
      </c>
    </row>
    <row r="28" spans="2:8" x14ac:dyDescent="0.35">
      <c r="B28">
        <v>16</v>
      </c>
      <c r="C28">
        <v>61</v>
      </c>
      <c r="D28">
        <f t="shared" si="0"/>
        <v>49.209517358360657</v>
      </c>
      <c r="E28">
        <f t="shared" si="1"/>
        <v>139.01548092279867</v>
      </c>
      <c r="G28" t="s">
        <v>23</v>
      </c>
    </row>
    <row r="29" spans="2:8" x14ac:dyDescent="0.35">
      <c r="B29">
        <v>17</v>
      </c>
      <c r="C29">
        <v>62</v>
      </c>
      <c r="D29">
        <f t="shared" si="0"/>
        <v>51.242790962788362</v>
      </c>
      <c r="E29">
        <f t="shared" si="1"/>
        <v>115.71754627026773</v>
      </c>
    </row>
    <row r="30" spans="2:8" x14ac:dyDescent="0.35">
      <c r="B30">
        <v>18</v>
      </c>
      <c r="C30">
        <v>62</v>
      </c>
      <c r="D30">
        <f t="shared" si="0"/>
        <v>53.036973196435667</v>
      </c>
      <c r="E30">
        <f t="shared" si="1"/>
        <v>80.335849481412652</v>
      </c>
    </row>
    <row r="31" spans="2:8" x14ac:dyDescent="0.35">
      <c r="B31">
        <v>19</v>
      </c>
      <c r="C31">
        <v>63</v>
      </c>
      <c r="D31">
        <f t="shared" si="0"/>
        <v>54.602228736864824</v>
      </c>
      <c r="E31">
        <f t="shared" si="1"/>
        <v>70.522562187938973</v>
      </c>
      <c r="G31" t="s">
        <v>22</v>
      </c>
    </row>
    <row r="32" spans="2:8" x14ac:dyDescent="0.35">
      <c r="D32" s="2" t="s">
        <v>6</v>
      </c>
      <c r="E32" s="2">
        <f>SUM(E12:E31)</f>
        <v>6509.0725808275656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 and K estimates</vt:lpstr>
      <vt:lpstr>r estimate only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2015-06-07T17:51:29Z</dcterms:created>
  <dcterms:modified xsi:type="dcterms:W3CDTF">2015-07-20T04:25:14Z</dcterms:modified>
</cp:coreProperties>
</file>