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showInkAnnotation="0" autoCompressPictures="0"/>
  <mc:AlternateContent xmlns:mc="http://schemas.openxmlformats.org/markup-compatibility/2006">
    <mc:Choice Requires="x15">
      <x15ac:absPath xmlns:x15ac="http://schemas.microsoft.com/office/spreadsheetml/2010/11/ac" url="/Users/gleejb/Documents/BIO181 SP18/"/>
    </mc:Choice>
  </mc:AlternateContent>
  <bookViews>
    <workbookView xWindow="0" yWindow="460" windowWidth="25660" windowHeight="17540"/>
  </bookViews>
  <sheets>
    <sheet name="Read This First" sheetId="1" r:id="rId1"/>
    <sheet name="Manual Calculations" sheetId="2" r:id="rId2"/>
    <sheet name="t-values" sheetId="3" r:id="rId3"/>
    <sheet name="T.TEST Function" sheetId="4" r:id="rId4"/>
    <sheet name="Exercise" sheetId="7" r:id="rId5"/>
  </sheets>
  <calcPr calcId="150001" concurrentCalc="0"/>
  <customWorkbookViews>
    <customWorkbookView name="Linda Felaco - Personal View" guid="{EFD9C423-38E0-4C2B-8ACD-50D6B2DDE1AC}" mergeInterval="0" personalView="1" maximized="1" xWindow="-9" yWindow="-9" windowWidth="1384" windowHeight="738"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1" i="2" l="1"/>
  <c r="E20" i="2"/>
  <c r="E19" i="2"/>
  <c r="E18" i="2"/>
  <c r="E17" i="2"/>
  <c r="E16" i="2"/>
  <c r="E14" i="2"/>
  <c r="E3" i="2"/>
  <c r="E4" i="2"/>
  <c r="E5" i="2"/>
  <c r="E6" i="2"/>
  <c r="E7" i="2"/>
  <c r="E8" i="2"/>
  <c r="E9" i="2"/>
  <c r="E10" i="2"/>
  <c r="E11" i="2"/>
  <c r="E2" i="2"/>
  <c r="C13" i="2"/>
  <c r="B13" i="2"/>
  <c r="D2" i="2"/>
  <c r="D3" i="2"/>
  <c r="D4" i="2"/>
  <c r="D5" i="2"/>
  <c r="D6" i="2"/>
  <c r="D7" i="2"/>
  <c r="D8" i="2"/>
  <c r="D9" i="2"/>
  <c r="D10" i="2"/>
  <c r="D11" i="2"/>
  <c r="D14" i="2"/>
  <c r="D15" i="2"/>
  <c r="D16" i="2"/>
  <c r="D17" i="2"/>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3" i="3"/>
  <c r="E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3" i="3"/>
  <c r="B44" i="3"/>
  <c r="B43" i="3"/>
  <c r="B42" i="3"/>
  <c r="B40"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1" i="3"/>
  <c r="B3" i="3"/>
</calcChain>
</file>

<file path=xl/sharedStrings.xml><?xml version="1.0" encoding="utf-8"?>
<sst xmlns="http://schemas.openxmlformats.org/spreadsheetml/2006/main" count="51" uniqueCount="38">
  <si>
    <t>Mean</t>
  </si>
  <si>
    <t>Yellow highlights mark locations referred to in boxes.</t>
  </si>
  <si>
    <t>Variance</t>
  </si>
  <si>
    <t>1 and 2</t>
  </si>
  <si>
    <t>3 and 4</t>
  </si>
  <si>
    <t>5 and 6</t>
  </si>
  <si>
    <t>7 and 8</t>
  </si>
  <si>
    <t>9 and 10</t>
  </si>
  <si>
    <t>11 and 12</t>
  </si>
  <si>
    <t>13 and 14</t>
  </si>
  <si>
    <t>15 and 16</t>
  </si>
  <si>
    <t>17 and 18</t>
  </si>
  <si>
    <t>19 and 20</t>
  </si>
  <si>
    <t>Sum of Squares</t>
  </si>
  <si>
    <t>1977 Beak Depth (mm)</t>
  </si>
  <si>
    <t>1978 Beak Depth (mm)</t>
  </si>
  <si>
    <t>Version 1.01</t>
  </si>
  <si>
    <t>Plants</t>
  </si>
  <si>
    <t>No Plants</t>
  </si>
  <si>
    <t>Tanks</t>
  </si>
  <si>
    <r>
      <t>Plants (</t>
    </r>
    <r>
      <rPr>
        <b/>
        <i/>
        <sz val="11"/>
        <color theme="1"/>
        <rFont val="Calibri"/>
        <family val="2"/>
        <scheme val="minor"/>
      </rPr>
      <t>x</t>
    </r>
    <r>
      <rPr>
        <b/>
        <vertAlign val="subscript"/>
        <sz val="11"/>
        <color theme="1"/>
        <rFont val="Calibri"/>
        <family val="2"/>
        <scheme val="minor"/>
      </rPr>
      <t>i</t>
    </r>
    <r>
      <rPr>
        <b/>
        <sz val="11"/>
        <color theme="1"/>
        <rFont val="Calibri"/>
        <family val="2"/>
        <scheme val="minor"/>
      </rPr>
      <t xml:space="preserve"> - mean </t>
    </r>
    <r>
      <rPr>
        <b/>
        <i/>
        <sz val="11"/>
        <color theme="1"/>
        <rFont val="Calibri"/>
        <family val="2"/>
        <scheme val="minor"/>
      </rPr>
      <t>x</t>
    </r>
    <r>
      <rPr>
        <b/>
        <vertAlign val="subscript"/>
        <sz val="11"/>
        <color theme="1"/>
        <rFont val="Calibri"/>
        <family val="2"/>
        <scheme val="minor"/>
      </rPr>
      <t>1</t>
    </r>
    <r>
      <rPr>
        <b/>
        <sz val="11"/>
        <color theme="1"/>
        <rFont val="Calibri"/>
        <family val="2"/>
        <scheme val="minor"/>
      </rPr>
      <t>)</t>
    </r>
    <r>
      <rPr>
        <b/>
        <vertAlign val="superscript"/>
        <sz val="11"/>
        <color theme="1"/>
        <rFont val="Calibri"/>
        <family val="2"/>
        <scheme val="minor"/>
      </rPr>
      <t>2</t>
    </r>
  </si>
  <si>
    <t>n</t>
  </si>
  <si>
    <t>Variance/n</t>
  </si>
  <si>
    <t>Degree of Freedom</t>
  </si>
  <si>
    <t>Critical Values of t for different alpha levels</t>
  </si>
  <si>
    <t>alpha = 0.05</t>
  </si>
  <si>
    <t>alpha = 0.01</t>
  </si>
  <si>
    <t>alpha = 0.001</t>
  </si>
  <si>
    <t>alpha = 0.02</t>
  </si>
  <si>
    <r>
      <t>Variance</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Variance</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</si>
  <si>
    <r>
      <rPr>
        <sz val="11"/>
        <color theme="1"/>
        <rFont val="Calibri"/>
        <family val="2"/>
      </rPr>
      <t>√(</t>
    </r>
    <r>
      <rPr>
        <sz val="11"/>
        <color theme="1"/>
        <rFont val="Calibri"/>
        <family val="2"/>
        <scheme val="minor"/>
      </rPr>
      <t>Variance</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Variance</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t>
    </r>
  </si>
  <si>
    <t>t value (t-obs)</t>
  </si>
  <si>
    <t>The difference between two means (positive number)</t>
  </si>
  <si>
    <t>degree of freedom</t>
  </si>
  <si>
    <t>t-test p-value</t>
  </si>
  <si>
    <r>
      <t>No Plants (</t>
    </r>
    <r>
      <rPr>
        <b/>
        <i/>
        <sz val="11"/>
        <color theme="1"/>
        <rFont val="Calibri"/>
        <family val="2"/>
        <scheme val="minor"/>
      </rPr>
      <t>x</t>
    </r>
    <r>
      <rPr>
        <b/>
        <vertAlign val="subscript"/>
        <sz val="11"/>
        <color theme="1"/>
        <rFont val="Calibri"/>
        <family val="2"/>
        <scheme val="minor"/>
      </rPr>
      <t>i</t>
    </r>
    <r>
      <rPr>
        <b/>
        <sz val="11"/>
        <color theme="1"/>
        <rFont val="Calibri"/>
        <family val="2"/>
        <scheme val="minor"/>
      </rPr>
      <t xml:space="preserve"> - mean </t>
    </r>
    <r>
      <rPr>
        <b/>
        <i/>
        <sz val="11"/>
        <color theme="1"/>
        <rFont val="Calibri"/>
        <family val="2"/>
        <scheme val="minor"/>
      </rPr>
      <t>x</t>
    </r>
    <r>
      <rPr>
        <b/>
        <vertAlign val="subscript"/>
        <sz val="11"/>
        <color theme="1"/>
        <rFont val="Calibri"/>
        <family val="2"/>
        <scheme val="minor"/>
      </rPr>
      <t>2</t>
    </r>
    <r>
      <rPr>
        <b/>
        <sz val="11"/>
        <color theme="1"/>
        <rFont val="Calibri"/>
        <family val="2"/>
        <scheme val="minor"/>
      </rPr>
      <t>)</t>
    </r>
    <r>
      <rPr>
        <b/>
        <vertAlign val="superscript"/>
        <sz val="11"/>
        <color theme="1"/>
        <rFont val="Calibri"/>
        <family val="2"/>
        <scheme val="minor"/>
      </rPr>
      <t>2</t>
    </r>
  </si>
  <si>
    <t>When you are ready to turn in your work, you need to print it.  Check the "Scale to fit" box so that everything fits on one page.  You can change</t>
  </si>
  <si>
    <t>the orientation to horizontal if that makes it fit better.  For most tutorials, you just need to print the last tab, the "Exercise" tab.</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</si>
</sst>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0"/>
      <name val="Verdana"/>
      <family val="2"/>
    </font>
    <font>
      <b/>
      <i/>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vertAlign val="subscript"/>
      <sz val="11"/>
      <color theme="1"/>
      <name val="Calibri"/>
      <family val="2"/>
      <scheme val="minor"/>
    </font>
    <font>
      <sz val="11"/>
      <color theme="1"/>
      <name val="Calibri"/>
      <family val="2"/>
    </font>
    <font>
      <u/>
      <sz val="11"/>
      <color theme="10"/>
      <name val="Calibri"/>
      <family val="2"/>
      <scheme val="minor"/>
    </font>
    <font>
      <u/>
      <sz val="11"/>
      <color theme="11"/>
      <name val="Calibri"/>
      <family val="2"/>
      <scheme val="minor"/>
    </font>
    <font>
      <sz val="8"/>
      <name val="Calibri"/>
      <family val="2"/>
      <scheme val="minor"/>
    </font>
    <font>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3">
    <xf numFmtId="0" fontId="0" fillId="0" borderId="0" xfId="0"/>
    <xf numFmtId="0" fontId="0" fillId="2" borderId="0" xfId="0" applyFill="1"/>
    <xf numFmtId="0" fontId="0" fillId="0" borderId="0" xfId="0" applyFill="1"/>
    <xf numFmtId="0" fontId="1" fillId="3" borderId="0" xfId="0" applyFont="1" applyFill="1"/>
    <xf numFmtId="0" fontId="2"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1" fillId="0" borderId="0" xfId="0" applyFont="1"/>
    <xf numFmtId="0" fontId="1" fillId="0" borderId="0" xfId="0" applyFont="1" applyFill="1"/>
    <xf numFmtId="0" fontId="0" fillId="0" borderId="0" xfId="0" applyAlignment="1">
      <alignment horizontal="right"/>
    </xf>
    <xf numFmtId="14" fontId="0" fillId="0" borderId="0" xfId="0" applyNumberFormat="1"/>
    <xf numFmtId="0" fontId="0" fillId="0" borderId="0" xfId="0" applyFill="1" applyAlignment="1">
      <alignment horizontal="right"/>
    </xf>
    <xf numFmtId="0" fontId="11" fillId="0" borderId="0" xfId="0" applyFont="1"/>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4" Type="http://schemas.openxmlformats.org/officeDocument/2006/relationships/image" Target="../media/image6.png"/><Relationship Id="rId1" Type="http://schemas.openxmlformats.org/officeDocument/2006/relationships/image" Target="../media/image3.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39656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a:t>
          </a:r>
          <a:endParaRPr lang="en-US" sz="1100"/>
        </a:p>
      </xdr:txBody>
    </xdr:sp>
    <xdr:clientData/>
  </xdr:twoCellAnchor>
  <xdr:twoCellAnchor>
    <xdr:from>
      <xdr:col>1</xdr:col>
      <xdr:colOff>152400</xdr:colOff>
      <xdr:row>36</xdr:row>
      <xdr:rowOff>0</xdr:rowOff>
    </xdr:from>
    <xdr:to>
      <xdr:col>5</xdr:col>
      <xdr:colOff>590550</xdr:colOff>
      <xdr:row>40</xdr:row>
      <xdr:rowOff>57150</xdr:rowOff>
    </xdr:to>
    <xdr:sp macro="" textlink="">
      <xdr:nvSpPr>
        <xdr:cNvPr id="7" name="Flowchart: Alternate Process 6"/>
        <xdr:cNvSpPr/>
      </xdr:nvSpPr>
      <xdr:spPr>
        <a:xfrm>
          <a:off x="762000" y="6858000"/>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later  versions of Excel.</a:t>
          </a:r>
          <a:endParaRPr lang="en-US" sz="1100"/>
        </a:p>
      </xdr:txBody>
    </xdr:sp>
    <xdr:clientData/>
  </xdr:twoCellAnchor>
  <xdr:twoCellAnchor editAs="oneCell">
    <xdr:from>
      <xdr:col>7</xdr:col>
      <xdr:colOff>342900</xdr:colOff>
      <xdr:row>6</xdr:row>
      <xdr:rowOff>50800</xdr:rowOff>
    </xdr:from>
    <xdr:to>
      <xdr:col>21</xdr:col>
      <xdr:colOff>203200</xdr:colOff>
      <xdr:row>40</xdr:row>
      <xdr:rowOff>152400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5118100" y="1193800"/>
          <a:ext cx="9283700" cy="6578600"/>
        </a:xfrm>
        <a:prstGeom prst="rect">
          <a:avLst/>
        </a:prstGeom>
      </xdr:spPr>
    </xdr:pic>
    <xdr:clientData/>
  </xdr:twoCellAnchor>
  <xdr:twoCellAnchor>
    <xdr:from>
      <xdr:col>14</xdr:col>
      <xdr:colOff>393700</xdr:colOff>
      <xdr:row>30</xdr:row>
      <xdr:rowOff>88900</xdr:rowOff>
    </xdr:from>
    <xdr:to>
      <xdr:col>17</xdr:col>
      <xdr:colOff>585063</xdr:colOff>
      <xdr:row>35</xdr:row>
      <xdr:rowOff>94802</xdr:rowOff>
    </xdr:to>
    <xdr:sp macro="" textlink="">
      <xdr:nvSpPr>
        <xdr:cNvPr id="15" name="Freeform 14"/>
        <xdr:cNvSpPr/>
      </xdr:nvSpPr>
      <xdr:spPr>
        <a:xfrm>
          <a:off x="9880600" y="5803900"/>
          <a:ext cx="2210663" cy="958402"/>
        </a:xfrm>
        <a:custGeom>
          <a:avLst/>
          <a:gdLst>
            <a:gd name="connsiteX0" fmla="*/ 165100 w 2210663"/>
            <a:gd name="connsiteY0" fmla="*/ 114300 h 958402"/>
            <a:gd name="connsiteX1" fmla="*/ 165100 w 2210663"/>
            <a:gd name="connsiteY1" fmla="*/ 114300 h 958402"/>
            <a:gd name="connsiteX2" fmla="*/ 38100 w 2210663"/>
            <a:gd name="connsiteY2" fmla="*/ 469900 h 958402"/>
            <a:gd name="connsiteX3" fmla="*/ 12700 w 2210663"/>
            <a:gd name="connsiteY3" fmla="*/ 558800 h 958402"/>
            <a:gd name="connsiteX4" fmla="*/ 0 w 2210663"/>
            <a:gd name="connsiteY4" fmla="*/ 698500 h 958402"/>
            <a:gd name="connsiteX5" fmla="*/ 38100 w 2210663"/>
            <a:gd name="connsiteY5" fmla="*/ 825500 h 958402"/>
            <a:gd name="connsiteX6" fmla="*/ 76200 w 2210663"/>
            <a:gd name="connsiteY6" fmla="*/ 850900 h 958402"/>
            <a:gd name="connsiteX7" fmla="*/ 177800 w 2210663"/>
            <a:gd name="connsiteY7" fmla="*/ 914400 h 958402"/>
            <a:gd name="connsiteX8" fmla="*/ 215900 w 2210663"/>
            <a:gd name="connsiteY8" fmla="*/ 927100 h 958402"/>
            <a:gd name="connsiteX9" fmla="*/ 774700 w 2210663"/>
            <a:gd name="connsiteY9" fmla="*/ 939800 h 958402"/>
            <a:gd name="connsiteX10" fmla="*/ 1308100 w 2210663"/>
            <a:gd name="connsiteY10" fmla="*/ 939800 h 958402"/>
            <a:gd name="connsiteX11" fmla="*/ 1498600 w 2210663"/>
            <a:gd name="connsiteY11" fmla="*/ 901700 h 958402"/>
            <a:gd name="connsiteX12" fmla="*/ 1625600 w 2210663"/>
            <a:gd name="connsiteY12" fmla="*/ 876300 h 958402"/>
            <a:gd name="connsiteX13" fmla="*/ 1778000 w 2210663"/>
            <a:gd name="connsiteY13" fmla="*/ 838200 h 958402"/>
            <a:gd name="connsiteX14" fmla="*/ 1816100 w 2210663"/>
            <a:gd name="connsiteY14" fmla="*/ 825500 h 958402"/>
            <a:gd name="connsiteX15" fmla="*/ 1866900 w 2210663"/>
            <a:gd name="connsiteY15" fmla="*/ 812800 h 958402"/>
            <a:gd name="connsiteX16" fmla="*/ 1930400 w 2210663"/>
            <a:gd name="connsiteY16" fmla="*/ 800100 h 958402"/>
            <a:gd name="connsiteX17" fmla="*/ 2032000 w 2210663"/>
            <a:gd name="connsiteY17" fmla="*/ 774700 h 958402"/>
            <a:gd name="connsiteX18" fmla="*/ 2070100 w 2210663"/>
            <a:gd name="connsiteY18" fmla="*/ 749300 h 958402"/>
            <a:gd name="connsiteX19" fmla="*/ 2108200 w 2210663"/>
            <a:gd name="connsiteY19" fmla="*/ 736600 h 958402"/>
            <a:gd name="connsiteX20" fmla="*/ 2184400 w 2210663"/>
            <a:gd name="connsiteY20" fmla="*/ 685800 h 958402"/>
            <a:gd name="connsiteX21" fmla="*/ 2209800 w 2210663"/>
            <a:gd name="connsiteY21" fmla="*/ 647700 h 958402"/>
            <a:gd name="connsiteX22" fmla="*/ 2171700 w 2210663"/>
            <a:gd name="connsiteY22" fmla="*/ 482600 h 958402"/>
            <a:gd name="connsiteX23" fmla="*/ 2159000 w 2210663"/>
            <a:gd name="connsiteY23" fmla="*/ 431800 h 958402"/>
            <a:gd name="connsiteX24" fmla="*/ 2146300 w 2210663"/>
            <a:gd name="connsiteY24" fmla="*/ 393700 h 958402"/>
            <a:gd name="connsiteX25" fmla="*/ 2120900 w 2210663"/>
            <a:gd name="connsiteY25" fmla="*/ 304800 h 958402"/>
            <a:gd name="connsiteX26" fmla="*/ 2070100 w 2210663"/>
            <a:gd name="connsiteY26" fmla="*/ 228600 h 958402"/>
            <a:gd name="connsiteX27" fmla="*/ 1917700 w 2210663"/>
            <a:gd name="connsiteY27" fmla="*/ 127000 h 958402"/>
            <a:gd name="connsiteX28" fmla="*/ 1879600 w 2210663"/>
            <a:gd name="connsiteY28" fmla="*/ 101600 h 958402"/>
            <a:gd name="connsiteX29" fmla="*/ 1727200 w 2210663"/>
            <a:gd name="connsiteY29" fmla="*/ 50800 h 958402"/>
            <a:gd name="connsiteX30" fmla="*/ 1689100 w 2210663"/>
            <a:gd name="connsiteY30" fmla="*/ 38100 h 958402"/>
            <a:gd name="connsiteX31" fmla="*/ 1651000 w 2210663"/>
            <a:gd name="connsiteY31" fmla="*/ 25400 h 958402"/>
            <a:gd name="connsiteX32" fmla="*/ 1574800 w 2210663"/>
            <a:gd name="connsiteY32" fmla="*/ 12700 h 958402"/>
            <a:gd name="connsiteX33" fmla="*/ 1219200 w 2210663"/>
            <a:gd name="connsiteY33" fmla="*/ 0 h 958402"/>
            <a:gd name="connsiteX34" fmla="*/ 901700 w 2210663"/>
            <a:gd name="connsiteY34" fmla="*/ 12700 h 958402"/>
            <a:gd name="connsiteX35" fmla="*/ 838200 w 2210663"/>
            <a:gd name="connsiteY35" fmla="*/ 25400 h 958402"/>
            <a:gd name="connsiteX36" fmla="*/ 736600 w 2210663"/>
            <a:gd name="connsiteY36" fmla="*/ 38100 h 958402"/>
            <a:gd name="connsiteX37" fmla="*/ 558800 w 2210663"/>
            <a:gd name="connsiteY37" fmla="*/ 50800 h 958402"/>
            <a:gd name="connsiteX38" fmla="*/ 406400 w 2210663"/>
            <a:gd name="connsiteY38" fmla="*/ 76200 h 958402"/>
            <a:gd name="connsiteX39" fmla="*/ 165100 w 2210663"/>
            <a:gd name="connsiteY39" fmla="*/ 76200 h 958402"/>
            <a:gd name="connsiteX40" fmla="*/ 165100 w 2210663"/>
            <a:gd name="connsiteY40" fmla="*/ 114300 h 958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2210663" h="958402">
              <a:moveTo>
                <a:pt x="165100" y="114300"/>
              </a:moveTo>
              <a:lnTo>
                <a:pt x="165100" y="114300"/>
              </a:lnTo>
              <a:cubicBezTo>
                <a:pt x="122767" y="232833"/>
                <a:pt x="78921" y="350838"/>
                <a:pt x="38100" y="469900"/>
              </a:cubicBezTo>
              <a:cubicBezTo>
                <a:pt x="28105" y="499053"/>
                <a:pt x="17767" y="528400"/>
                <a:pt x="12700" y="558800"/>
              </a:cubicBezTo>
              <a:cubicBezTo>
                <a:pt x="5013" y="604922"/>
                <a:pt x="4233" y="651933"/>
                <a:pt x="0" y="698500"/>
              </a:cubicBezTo>
              <a:cubicBezTo>
                <a:pt x="7994" y="754456"/>
                <a:pt x="-404" y="786996"/>
                <a:pt x="38100" y="825500"/>
              </a:cubicBezTo>
              <a:cubicBezTo>
                <a:pt x="48893" y="836293"/>
                <a:pt x="63500" y="842433"/>
                <a:pt x="76200" y="850900"/>
              </a:cubicBezTo>
              <a:cubicBezTo>
                <a:pt x="116452" y="911277"/>
                <a:pt x="87120" y="884173"/>
                <a:pt x="177800" y="914400"/>
              </a:cubicBezTo>
              <a:cubicBezTo>
                <a:pt x="190500" y="918633"/>
                <a:pt x="202516" y="926796"/>
                <a:pt x="215900" y="927100"/>
              </a:cubicBezTo>
              <a:lnTo>
                <a:pt x="774700" y="939800"/>
              </a:lnTo>
              <a:cubicBezTo>
                <a:pt x="1006875" y="968822"/>
                <a:pt x="894113" y="959994"/>
                <a:pt x="1308100" y="939800"/>
              </a:cubicBezTo>
              <a:cubicBezTo>
                <a:pt x="1412224" y="934721"/>
                <a:pt x="1390507" y="919715"/>
                <a:pt x="1498600" y="901700"/>
              </a:cubicBezTo>
              <a:cubicBezTo>
                <a:pt x="1550092" y="893118"/>
                <a:pt x="1578237" y="890509"/>
                <a:pt x="1625600" y="876300"/>
              </a:cubicBezTo>
              <a:cubicBezTo>
                <a:pt x="1845562" y="810312"/>
                <a:pt x="1560620" y="886507"/>
                <a:pt x="1778000" y="838200"/>
              </a:cubicBezTo>
              <a:cubicBezTo>
                <a:pt x="1791068" y="835296"/>
                <a:pt x="1803228" y="829178"/>
                <a:pt x="1816100" y="825500"/>
              </a:cubicBezTo>
              <a:cubicBezTo>
                <a:pt x="1832883" y="820705"/>
                <a:pt x="1849861" y="816586"/>
                <a:pt x="1866900" y="812800"/>
              </a:cubicBezTo>
              <a:cubicBezTo>
                <a:pt x="1887972" y="808117"/>
                <a:pt x="1909367" y="804954"/>
                <a:pt x="1930400" y="800100"/>
              </a:cubicBezTo>
              <a:cubicBezTo>
                <a:pt x="1964415" y="792250"/>
                <a:pt x="2032000" y="774700"/>
                <a:pt x="2032000" y="774700"/>
              </a:cubicBezTo>
              <a:cubicBezTo>
                <a:pt x="2044700" y="766233"/>
                <a:pt x="2056448" y="756126"/>
                <a:pt x="2070100" y="749300"/>
              </a:cubicBezTo>
              <a:cubicBezTo>
                <a:pt x="2082074" y="743313"/>
                <a:pt x="2096498" y="743101"/>
                <a:pt x="2108200" y="736600"/>
              </a:cubicBezTo>
              <a:cubicBezTo>
                <a:pt x="2134885" y="721775"/>
                <a:pt x="2184400" y="685800"/>
                <a:pt x="2184400" y="685800"/>
              </a:cubicBezTo>
              <a:cubicBezTo>
                <a:pt x="2192867" y="673100"/>
                <a:pt x="2208281" y="662888"/>
                <a:pt x="2209800" y="647700"/>
              </a:cubicBezTo>
              <a:cubicBezTo>
                <a:pt x="2216117" y="584528"/>
                <a:pt x="2186170" y="540479"/>
                <a:pt x="2171700" y="482600"/>
              </a:cubicBezTo>
              <a:cubicBezTo>
                <a:pt x="2167467" y="465667"/>
                <a:pt x="2163795" y="448583"/>
                <a:pt x="2159000" y="431800"/>
              </a:cubicBezTo>
              <a:cubicBezTo>
                <a:pt x="2155322" y="418928"/>
                <a:pt x="2149978" y="406572"/>
                <a:pt x="2146300" y="393700"/>
              </a:cubicBezTo>
              <a:cubicBezTo>
                <a:pt x="2142431" y="380160"/>
                <a:pt x="2129856" y="320921"/>
                <a:pt x="2120900" y="304800"/>
              </a:cubicBezTo>
              <a:cubicBezTo>
                <a:pt x="2106075" y="278115"/>
                <a:pt x="2095500" y="245533"/>
                <a:pt x="2070100" y="228600"/>
              </a:cubicBezTo>
              <a:lnTo>
                <a:pt x="1917700" y="127000"/>
              </a:lnTo>
              <a:cubicBezTo>
                <a:pt x="1905000" y="118533"/>
                <a:pt x="1894080" y="106427"/>
                <a:pt x="1879600" y="101600"/>
              </a:cubicBezTo>
              <a:lnTo>
                <a:pt x="1727200" y="50800"/>
              </a:lnTo>
              <a:lnTo>
                <a:pt x="1689100" y="38100"/>
              </a:lnTo>
              <a:cubicBezTo>
                <a:pt x="1676400" y="33867"/>
                <a:pt x="1664205" y="27601"/>
                <a:pt x="1651000" y="25400"/>
              </a:cubicBezTo>
              <a:cubicBezTo>
                <a:pt x="1625600" y="21167"/>
                <a:pt x="1600506" y="14212"/>
                <a:pt x="1574800" y="12700"/>
              </a:cubicBezTo>
              <a:cubicBezTo>
                <a:pt x="1456396" y="5735"/>
                <a:pt x="1337733" y="4233"/>
                <a:pt x="1219200" y="0"/>
              </a:cubicBezTo>
              <a:cubicBezTo>
                <a:pt x="1113367" y="4233"/>
                <a:pt x="1007383" y="5654"/>
                <a:pt x="901700" y="12700"/>
              </a:cubicBezTo>
              <a:cubicBezTo>
                <a:pt x="880162" y="14136"/>
                <a:pt x="859535" y="22118"/>
                <a:pt x="838200" y="25400"/>
              </a:cubicBezTo>
              <a:cubicBezTo>
                <a:pt x="804467" y="30590"/>
                <a:pt x="770590" y="35010"/>
                <a:pt x="736600" y="38100"/>
              </a:cubicBezTo>
              <a:cubicBezTo>
                <a:pt x="677426" y="43479"/>
                <a:pt x="617950" y="45167"/>
                <a:pt x="558800" y="50800"/>
              </a:cubicBezTo>
              <a:cubicBezTo>
                <a:pt x="498653" y="56528"/>
                <a:pt x="463109" y="64858"/>
                <a:pt x="406400" y="76200"/>
              </a:cubicBezTo>
              <a:cubicBezTo>
                <a:pt x="379511" y="73959"/>
                <a:pt x="213244" y="48689"/>
                <a:pt x="165100" y="76200"/>
              </a:cubicBezTo>
              <a:cubicBezTo>
                <a:pt x="154073" y="82501"/>
                <a:pt x="165100" y="107950"/>
                <a:pt x="165100" y="114300"/>
              </a:cubicBezTo>
              <a:close/>
            </a:path>
          </a:pathLst>
        </a:cu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22</xdr:row>
      <xdr:rowOff>142875</xdr:rowOff>
    </xdr:from>
    <xdr:to>
      <xdr:col>5</xdr:col>
      <xdr:colOff>323849</xdr:colOff>
      <xdr:row>38</xdr:row>
      <xdr:rowOff>57150</xdr:rowOff>
    </xdr:to>
    <xdr:sp macro="" textlink="">
      <xdr:nvSpPr>
        <xdr:cNvPr id="8" name="Flowchart: Alternate Process 7"/>
        <xdr:cNvSpPr/>
      </xdr:nvSpPr>
      <xdr:spPr>
        <a:xfrm>
          <a:off x="942974" y="4210050"/>
          <a:ext cx="5076825" cy="29622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Student's t-test</a:t>
          </a:r>
          <a:r>
            <a:rPr lang="en-US" sz="1100" baseline="0"/>
            <a:t>: </a:t>
          </a:r>
        </a:p>
        <a:p>
          <a:pPr algn="l"/>
          <a:endParaRPr lang="en-US" sz="1100" baseline="0"/>
        </a:p>
        <a:p>
          <a:pPr algn="l"/>
          <a:r>
            <a:rPr lang="en-US" sz="1100" baseline="0"/>
            <a:t>A t-test calculates a single statistic, "t" (sometimes referred to as t-obs), which is compared to the critical, or cut-off t-values (t-crit), at the correct degrees of freedom for your data set.  The t-crit values are found in a table on the next tab.</a:t>
          </a:r>
        </a:p>
        <a:p>
          <a:pPr algn="l"/>
          <a:r>
            <a:rPr lang="en-US" sz="1100" baseline="0"/>
            <a:t>When t-obs  &gt; t-crit, for a given alpha level, you have evidence that the hypothesis is supported by the data. </a:t>
          </a:r>
        </a:p>
        <a:p>
          <a:pPr algn="l"/>
          <a:endParaRPr lang="en-US" sz="1100" baseline="0"/>
        </a:p>
        <a:p>
          <a:pPr algn="l"/>
          <a:r>
            <a:rPr lang="en-US" sz="1100" baseline="0"/>
            <a:t>Throughout this tutorial, the hypothesis is: </a:t>
          </a:r>
        </a:p>
        <a:p>
          <a:pPr algn="l"/>
          <a:r>
            <a:rPr lang="en-US" sz="1100" baseline="0"/>
            <a:t>The mean of the population from which "Plants" data came from is different from the mean of the population from which "No Plants" data came from.</a:t>
          </a:r>
        </a:p>
        <a:p>
          <a:pPr algn="l"/>
          <a:endParaRPr lang="en-US" sz="1100" baseline="0"/>
        </a:p>
        <a:p>
          <a:pPr algn="l"/>
          <a:r>
            <a:rPr lang="en-US" sz="1100" baseline="0"/>
            <a:t>For unpaired two-sample t-test, the t-obs is calculated by</a:t>
          </a:r>
        </a:p>
        <a:p>
          <a:pPr algn="l"/>
          <a:endParaRPr lang="en-US" sz="1100" baseline="0"/>
        </a:p>
        <a:p>
          <a:pPr algn="l"/>
          <a:r>
            <a:rPr lang="en-US" sz="1100" baseline="0"/>
            <a:t>t =  ________</a:t>
          </a:r>
          <a:r>
            <a:rPr lang="en-US" sz="1100" u="sng" baseline="0"/>
            <a:t>difference of two means______________</a:t>
          </a:r>
        </a:p>
        <a:p>
          <a:pPr algn="l"/>
          <a:r>
            <a:rPr lang="en-US" sz="1100" u="none" baseline="0"/>
            <a:t>          square root {(variance</a:t>
          </a:r>
          <a:r>
            <a:rPr lang="en-US" sz="1100" u="none" baseline="-25000"/>
            <a:t>1</a:t>
          </a:r>
          <a:r>
            <a:rPr lang="en-US" sz="1100" u="none" baseline="0"/>
            <a:t>/n</a:t>
          </a:r>
          <a:r>
            <a:rPr lang="en-US" sz="1100" u="none" baseline="-25000"/>
            <a:t>1</a:t>
          </a:r>
          <a:r>
            <a:rPr lang="en-US" sz="1100" u="none" baseline="0"/>
            <a:t>) + (variance</a:t>
          </a:r>
          <a:r>
            <a:rPr lang="en-US" sz="1100" u="none" baseline="-25000"/>
            <a:t>2</a:t>
          </a:r>
          <a:r>
            <a:rPr lang="en-US" sz="1100" u="none" baseline="0"/>
            <a:t>/n</a:t>
          </a:r>
          <a:r>
            <a:rPr lang="en-US" sz="1100" u="none" baseline="-25000"/>
            <a:t>2</a:t>
          </a:r>
          <a:r>
            <a:rPr lang="en-US" sz="1100" u="none" baseline="0"/>
            <a:t>)}</a:t>
          </a:r>
        </a:p>
        <a:p>
          <a:pPr algn="l"/>
          <a:endParaRPr lang="en-US" sz="1100" u="none" baseline="0"/>
        </a:p>
      </xdr:txBody>
    </xdr:sp>
    <xdr:clientData/>
  </xdr:twoCellAnchor>
  <xdr:twoCellAnchor>
    <xdr:from>
      <xdr:col>7</xdr:col>
      <xdr:colOff>66674</xdr:colOff>
      <xdr:row>0</xdr:row>
      <xdr:rowOff>171449</xdr:rowOff>
    </xdr:from>
    <xdr:to>
      <xdr:col>10</xdr:col>
      <xdr:colOff>695324</xdr:colOff>
      <xdr:row>8</xdr:row>
      <xdr:rowOff>66675</xdr:rowOff>
    </xdr:to>
    <xdr:sp macro="" textlink="">
      <xdr:nvSpPr>
        <xdr:cNvPr id="9" name="Rounded Rectangular Callout 8"/>
        <xdr:cNvSpPr/>
      </xdr:nvSpPr>
      <xdr:spPr>
        <a:xfrm>
          <a:off x="6943724" y="171449"/>
          <a:ext cx="2543175" cy="1371601"/>
        </a:xfrm>
        <a:prstGeom prst="wedgeRoundRectCallout">
          <a:avLst>
            <a:gd name="adj1" fmla="val -95721"/>
            <a:gd name="adj2" fmla="val -236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Calculate</a:t>
          </a:r>
          <a:r>
            <a:rPr lang="en-US" sz="1100" baseline="0"/>
            <a:t> the mean of the No Plants data (C2:C11) in C13. Then use that value to calculate the squares of deviations from the mean in E2:E11. </a:t>
          </a:r>
        </a:p>
        <a:p>
          <a:pPr algn="l"/>
          <a:r>
            <a:rPr lang="en-US" sz="1100" baseline="0"/>
            <a:t>Look at the formulae in D2:D11 as a reference.</a:t>
          </a:r>
          <a:endParaRPr lang="en-US" sz="1100"/>
        </a:p>
      </xdr:txBody>
    </xdr:sp>
    <xdr:clientData/>
  </xdr:twoCellAnchor>
  <xdr:twoCellAnchor>
    <xdr:from>
      <xdr:col>5</xdr:col>
      <xdr:colOff>552447</xdr:colOff>
      <xdr:row>11</xdr:row>
      <xdr:rowOff>114301</xdr:rowOff>
    </xdr:from>
    <xdr:to>
      <xdr:col>10</xdr:col>
      <xdr:colOff>400049</xdr:colOff>
      <xdr:row>15</xdr:row>
      <xdr:rowOff>57151</xdr:rowOff>
    </xdr:to>
    <xdr:sp macro="" textlink="">
      <xdr:nvSpPr>
        <xdr:cNvPr id="7" name="Rounded Rectangular Callout 6"/>
        <xdr:cNvSpPr/>
      </xdr:nvSpPr>
      <xdr:spPr>
        <a:xfrm flipH="1">
          <a:off x="6248397" y="2257426"/>
          <a:ext cx="2943227" cy="704850"/>
        </a:xfrm>
        <a:prstGeom prst="wedgeRoundRectCallout">
          <a:avLst>
            <a:gd name="adj1" fmla="val 119946"/>
            <a:gd name="adj2" fmla="val -66880"/>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Notice that to reference the mean,</a:t>
          </a:r>
          <a:r>
            <a:rPr lang="en-US" sz="1100" baseline="0"/>
            <a:t> absolute cell referencing method was used.</a:t>
          </a:r>
          <a:endParaRPr lang="en-US" sz="1100"/>
        </a:p>
      </xdr:txBody>
    </xdr:sp>
    <xdr:clientData/>
  </xdr:twoCellAnchor>
  <xdr:twoCellAnchor>
    <xdr:from>
      <xdr:col>8</xdr:col>
      <xdr:colOff>19049</xdr:colOff>
      <xdr:row>18</xdr:row>
      <xdr:rowOff>47623</xdr:rowOff>
    </xdr:from>
    <xdr:to>
      <xdr:col>13</xdr:col>
      <xdr:colOff>161925</xdr:colOff>
      <xdr:row>33</xdr:row>
      <xdr:rowOff>57150</xdr:rowOff>
    </xdr:to>
    <xdr:sp macro="" textlink="">
      <xdr:nvSpPr>
        <xdr:cNvPr id="10" name="Rounded Rectangular Callout 9"/>
        <xdr:cNvSpPr/>
      </xdr:nvSpPr>
      <xdr:spPr>
        <a:xfrm>
          <a:off x="7486649" y="3562348"/>
          <a:ext cx="3362326" cy="2943227"/>
        </a:xfrm>
        <a:prstGeom prst="wedgeRoundRectCallout">
          <a:avLst>
            <a:gd name="adj1" fmla="val -100163"/>
            <a:gd name="adj2" fmla="val -66230"/>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Calculate</a:t>
          </a:r>
          <a:r>
            <a:rPr lang="en-US" sz="1100" baseline="0"/>
            <a:t> the sum of squares, n, variance,  variance/n.</a:t>
          </a:r>
        </a:p>
        <a:p>
          <a:pPr algn="l"/>
          <a:endParaRPr lang="en-US" sz="1100" baseline="0"/>
        </a:p>
        <a:p>
          <a:pPr algn="l"/>
          <a:r>
            <a:rPr lang="en-US" sz="1100" baseline="0"/>
            <a:t>Then calculate</a:t>
          </a:r>
        </a:p>
        <a:p>
          <a:pPr algn="l"/>
          <a:r>
            <a:rPr lang="en-US" sz="1100" baseline="0"/>
            <a:t>the difference between the means in E18, </a:t>
          </a:r>
        </a:p>
        <a:p>
          <a:pPr algn="l"/>
          <a:r>
            <a:rPr lang="en-US" sz="1100" baseline="0"/>
            <a:t>sum of (Variance </a:t>
          </a:r>
          <a:r>
            <a:rPr lang="en-US" sz="1100" baseline="-25000"/>
            <a:t>1</a:t>
          </a:r>
          <a:r>
            <a:rPr lang="en-US" sz="1100" baseline="0"/>
            <a:t>/n</a:t>
          </a:r>
          <a:r>
            <a:rPr lang="en-US" sz="1100" baseline="-25000"/>
            <a:t>1</a:t>
          </a:r>
          <a:r>
            <a:rPr lang="en-US" sz="1100" baseline="0"/>
            <a:t>) and (Variance</a:t>
          </a:r>
          <a:r>
            <a:rPr lang="en-US" sz="1100" baseline="-25000"/>
            <a:t>2</a:t>
          </a:r>
          <a:r>
            <a:rPr lang="en-US" sz="1100" baseline="0"/>
            <a:t>/n</a:t>
          </a:r>
          <a:r>
            <a:rPr lang="en-US" sz="1100" baseline="-25000"/>
            <a:t>2</a:t>
          </a:r>
          <a:r>
            <a:rPr lang="en-US" sz="1100" baseline="0"/>
            <a:t>) in E19</a:t>
          </a:r>
        </a:p>
        <a:p>
          <a:pPr algn="l"/>
          <a:r>
            <a:rPr lang="en-US" sz="1100" baseline="0"/>
            <a:t>Square root of E19 in E20,</a:t>
          </a:r>
          <a:r>
            <a:rPr lang="en-US" sz="1100" b="0" i="0" u="none" strike="noStrike">
              <a:solidFill>
                <a:schemeClr val="lt1"/>
              </a:solidFill>
              <a:effectLst/>
              <a:latin typeface="+mn-lt"/>
              <a:ea typeface="+mn-ea"/>
              <a:cs typeface="+mn-cs"/>
            </a:rPr>
            <a:t> </a:t>
          </a:r>
          <a:r>
            <a:rPr lang="en-US"/>
            <a:t> </a:t>
          </a:r>
        </a:p>
        <a:p>
          <a:pPr algn="l"/>
          <a:r>
            <a:rPr lang="en-US" sz="1100" baseline="0"/>
            <a:t>and t-value in E21.</a:t>
          </a:r>
        </a:p>
        <a:p>
          <a:pPr algn="l"/>
          <a:endParaRPr lang="en-US" sz="1100" baseline="0"/>
        </a:p>
        <a:p>
          <a:pPr algn="l"/>
          <a:r>
            <a:rPr lang="en-US" sz="1100" baseline="0"/>
            <a:t>degree of freedom is (n</a:t>
          </a:r>
          <a:r>
            <a:rPr lang="en-US" sz="1100" baseline="-25000"/>
            <a:t>1</a:t>
          </a:r>
          <a:r>
            <a:rPr lang="en-US" sz="1100" baseline="0"/>
            <a:t> - 1) + (n</a:t>
          </a:r>
          <a:r>
            <a:rPr lang="en-US" sz="1100" baseline="-25000"/>
            <a:t>2</a:t>
          </a:r>
          <a:r>
            <a:rPr lang="en-US" sz="1100" baseline="0"/>
            <a:t> - 1)</a:t>
          </a:r>
        </a:p>
        <a:p>
          <a:pPr algn="l"/>
          <a:endParaRPr lang="en-US" sz="1100" baseline="0"/>
        </a:p>
        <a:p>
          <a:pPr algn="l"/>
          <a:r>
            <a:rPr lang="en-US" sz="1100" baseline="0"/>
            <a:t>Refer to the table of t- critical values on the next tab and determine if the hypothesis is  supported or rejected.</a:t>
          </a:r>
        </a:p>
      </xdr:txBody>
    </xdr:sp>
    <xdr:clientData/>
  </xdr:twoCellAnchor>
  <xdr:twoCellAnchor>
    <xdr:from>
      <xdr:col>1</xdr:col>
      <xdr:colOff>603250</xdr:colOff>
      <xdr:row>38</xdr:row>
      <xdr:rowOff>179916</xdr:rowOff>
    </xdr:from>
    <xdr:to>
      <xdr:col>13</xdr:col>
      <xdr:colOff>10583</xdr:colOff>
      <xdr:row>55</xdr:row>
      <xdr:rowOff>148165</xdr:rowOff>
    </xdr:to>
    <xdr:sp macro="" textlink="">
      <xdr:nvSpPr>
        <xdr:cNvPr id="2" name="Rounded Rectangle 1"/>
        <xdr:cNvSpPr/>
      </xdr:nvSpPr>
      <xdr:spPr>
        <a:xfrm>
          <a:off x="1629833" y="7503583"/>
          <a:ext cx="10604500" cy="3206749"/>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In this space, report the finding from this t-test.  Is t-obs significant when you compare it to t-crit?  If so at what alpha level?  What is the confidence interval?</a:t>
          </a:r>
        </a:p>
        <a:p>
          <a:pPr algn="l"/>
          <a:r>
            <a:rPr lang="en-US" sz="1100">
              <a:solidFill>
                <a:schemeClr val="tx1"/>
              </a:solidFill>
            </a:rPr>
            <a:t>You will need to print and turn in this page, as well as the</a:t>
          </a:r>
          <a:r>
            <a:rPr lang="en-US" sz="1100" baseline="0">
              <a:solidFill>
                <a:schemeClr val="tx1"/>
              </a:solidFill>
            </a:rPr>
            <a:t> page from the Exercise tab.  Use "scale to fit" in the print dialogue box to print everything on one page of paper.</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361951</xdr:colOff>
      <xdr:row>4</xdr:row>
      <xdr:rowOff>9523</xdr:rowOff>
    </xdr:from>
    <xdr:to>
      <xdr:col>14</xdr:col>
      <xdr:colOff>29308</xdr:colOff>
      <xdr:row>46</xdr:row>
      <xdr:rowOff>175846</xdr:rowOff>
    </xdr:to>
    <xdr:sp macro="" textlink="">
      <xdr:nvSpPr>
        <xdr:cNvPr id="2" name="Rounded Rectangle 1"/>
        <xdr:cNvSpPr/>
      </xdr:nvSpPr>
      <xdr:spPr>
        <a:xfrm>
          <a:off x="6819413" y="791061"/>
          <a:ext cx="5059972" cy="83724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How to Use</a:t>
          </a:r>
          <a:r>
            <a:rPr lang="en-US" sz="1400" baseline="0"/>
            <a:t> This Table:</a:t>
          </a:r>
        </a:p>
        <a:p>
          <a:pPr algn="l"/>
          <a:endParaRPr lang="en-US" sz="1400" baseline="0"/>
        </a:p>
        <a:p>
          <a:pPr algn="l"/>
          <a:r>
            <a:rPr lang="en-US" sz="1400" baseline="0"/>
            <a:t>The alpha, or </a:t>
          </a:r>
          <a:r>
            <a:rPr lang="en-US" sz="1400" baseline="0">
              <a:latin typeface="Symbol" pitchFamily="18" charset="2"/>
            </a:rPr>
            <a:t>a,</a:t>
          </a:r>
          <a:r>
            <a:rPr lang="en-US" sz="1400" baseline="0"/>
            <a:t> levels are levels of confidence.  </a:t>
          </a:r>
          <a:r>
            <a:rPr lang="en-US" sz="1400" baseline="0">
              <a:latin typeface="Symbol" pitchFamily="18" charset="2"/>
            </a:rPr>
            <a:t>a</a:t>
          </a:r>
          <a:r>
            <a:rPr lang="en-US" sz="1400" baseline="0"/>
            <a:t> level = 0.05 means  that we have 95% confidence in saying the hypothesis is supported.  </a:t>
          </a:r>
          <a:r>
            <a:rPr lang="en-US" sz="1400" baseline="0">
              <a:latin typeface="Symbol" pitchFamily="18" charset="2"/>
            </a:rPr>
            <a:t>a</a:t>
          </a:r>
          <a:r>
            <a:rPr lang="en-US" sz="1400" baseline="0"/>
            <a:t> level = 0.001 means that we have 99.9% confidence saying the hypothesis is supported by the data.</a:t>
          </a:r>
        </a:p>
        <a:p>
          <a:pPr algn="l"/>
          <a:endParaRPr lang="en-US" sz="1400" baseline="0"/>
        </a:p>
        <a:p>
          <a:pPr algn="l"/>
          <a:r>
            <a:rPr lang="en-US" sz="1400" baseline="0"/>
            <a:t>Each column represents the critical t-value (t-crit) for different </a:t>
          </a:r>
          <a:r>
            <a:rPr lang="en-US" sz="1400" baseline="0">
              <a:latin typeface="Symbol" pitchFamily="18" charset="2"/>
            </a:rPr>
            <a:t>a</a:t>
          </a:r>
          <a:r>
            <a:rPr lang="en-US" sz="1400" baseline="0"/>
            <a:t> levels, for a two-tailed test.  Each row corresponds to different degrees of freedom.</a:t>
          </a:r>
        </a:p>
        <a:p>
          <a:pPr algn="l"/>
          <a:endParaRPr lang="en-US" sz="1400" baseline="0"/>
        </a:p>
        <a:p>
          <a:pPr algn="l"/>
          <a:r>
            <a:rPr lang="en-US" sz="1400" baseline="0"/>
            <a:t>Find the correct row for your degree of freedom, and compare the t-crit values with the calculated t-value.</a:t>
          </a:r>
        </a:p>
        <a:p>
          <a:pPr algn="l"/>
          <a:endParaRPr lang="en-US" sz="1400" baseline="0"/>
        </a:p>
        <a:p>
          <a:pPr algn="l"/>
          <a:r>
            <a:rPr lang="en-US" sz="1400" baseline="0"/>
            <a:t>Each column shows the critical values of t at a certain significance level or alpha level (e.g., 0.05, 0.01, etc.) Alpha level is the probability that you can incorrectly reject the null hypothesis even though it is true.</a:t>
          </a:r>
        </a:p>
        <a:p>
          <a:pPr algn="l"/>
          <a:endParaRPr lang="en-US" sz="1400" baseline="0"/>
        </a:p>
        <a:p>
          <a:pPr algn="l"/>
          <a:r>
            <a:rPr lang="en-US" sz="1400" baseline="0"/>
            <a:t>If your calculated t value is greater than the t-crit value indicated, then the hypothesis is supported at that alpha level. </a:t>
          </a:r>
        </a:p>
        <a:p>
          <a:pPr algn="l"/>
          <a:endParaRPr lang="en-US" sz="1400" baseline="0"/>
        </a:p>
        <a:p>
          <a:pPr algn="l"/>
          <a:r>
            <a:rPr lang="en-US" sz="1400" baseline="0"/>
            <a:t>For example, if your t-value is 2.2 and the degree of freedom is 19, then the hypothesis is supported at an </a:t>
          </a:r>
          <a:r>
            <a:rPr lang="en-US" sz="1400" baseline="0">
              <a:latin typeface="Symbol" pitchFamily="18" charset="2"/>
            </a:rPr>
            <a:t>a </a:t>
          </a:r>
          <a:r>
            <a:rPr lang="en-US" sz="1400" baseline="0"/>
            <a:t>level equal to 0.05.  The hypothesis is not supported at the other alpha levels because the t-obs, 2.2, is not greater than the t-crit values for other alpha levels, at 19 degrees of freedom.</a:t>
          </a:r>
        </a:p>
        <a:p>
          <a:pPr algn="l"/>
          <a:endParaRPr lang="en-US" sz="1400" baseline="0"/>
        </a:p>
        <a:p>
          <a:pPr algn="l"/>
          <a:r>
            <a:rPr lang="en-US" sz="1400"/>
            <a:t>You report this finding is significant by indicating that t-obs &gt; t-crit</a:t>
          </a:r>
          <a:r>
            <a:rPr lang="en-US" sz="1400" baseline="0"/>
            <a:t> at </a:t>
          </a:r>
          <a:r>
            <a:rPr lang="en-US" sz="1400" baseline="0">
              <a:latin typeface="Symbol" pitchFamily="18" charset="2"/>
            </a:rPr>
            <a:t>a</a:t>
          </a:r>
          <a:r>
            <a:rPr lang="en-US" sz="1400" baseline="0"/>
            <a:t> = 0.05.  You can also say that the data support the hypothesis at a confidence interval of 95%.</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400049</xdr:colOff>
      <xdr:row>0</xdr:row>
      <xdr:rowOff>123825</xdr:rowOff>
    </xdr:from>
    <xdr:to>
      <xdr:col>6</xdr:col>
      <xdr:colOff>9524</xdr:colOff>
      <xdr:row>34</xdr:row>
      <xdr:rowOff>104775</xdr:rowOff>
    </xdr:to>
    <xdr:sp macro="" textlink="">
      <xdr:nvSpPr>
        <xdr:cNvPr id="2" name="Flowchart: Alternate Process 1"/>
        <xdr:cNvSpPr/>
      </xdr:nvSpPr>
      <xdr:spPr>
        <a:xfrm>
          <a:off x="3219449" y="123825"/>
          <a:ext cx="3076575" cy="64579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u="none" baseline="0"/>
            <a:t>If you use Excel's built-in function, it is easy to do a t-test. Let's see how that works using the same data set as before.</a:t>
          </a:r>
        </a:p>
        <a:p>
          <a:pPr algn="l"/>
          <a:endParaRPr lang="en-US" sz="1100" u="none" baseline="0"/>
        </a:p>
        <a:p>
          <a:pPr algn="l"/>
          <a:r>
            <a:rPr lang="en-US" sz="1100" u="none" baseline="0"/>
            <a:t>The t-test is done using the function T.TEST. If that is not an option for you, you can use an older version of that function called TTEST. They should give you the same results, but T.TEST may give you improved accuracy. For compatibility purposes, we will use TTEST in this tutorial.</a:t>
          </a:r>
        </a:p>
        <a:p>
          <a:pPr algn="l"/>
          <a:endParaRPr lang="en-US" sz="1100" u="none" baseline="0"/>
        </a:p>
        <a:p>
          <a:pPr algn="l"/>
          <a:r>
            <a:rPr lang="en-US" sz="1100" u="none" baseline="0"/>
            <a:t>Syntax:</a:t>
          </a:r>
        </a:p>
        <a:p>
          <a:pPr algn="l"/>
          <a:r>
            <a:rPr lang="en-US" sz="1100" u="none" baseline="0"/>
            <a:t>=TTEST(array1,array2,tails,type)</a:t>
          </a:r>
        </a:p>
        <a:p>
          <a:pPr algn="l"/>
          <a:endParaRPr lang="en-US" sz="1100" u="none" baseline="0"/>
        </a:p>
        <a:p>
          <a:pPr algn="l"/>
          <a:r>
            <a:rPr lang="en-US" sz="1100" u="none" baseline="0"/>
            <a:t>Both array1 and array2 are ranges of data. For this test,</a:t>
          </a:r>
        </a:p>
        <a:p>
          <a:pPr algn="l"/>
          <a:r>
            <a:rPr lang="en-US" sz="1100" u="none" baseline="0"/>
            <a:t>array1 -&gt; B2:B11, </a:t>
          </a:r>
        </a:p>
        <a:p>
          <a:pPr algn="l"/>
          <a:r>
            <a:rPr lang="en-US" sz="1100" u="none" baseline="0"/>
            <a:t>array2 -&gt; C2:C11.</a:t>
          </a:r>
        </a:p>
        <a:p>
          <a:pPr algn="l"/>
          <a:endParaRPr lang="en-US" sz="1100" u="none" baseline="0"/>
        </a:p>
        <a:p>
          <a:pPr algn="l"/>
          <a:r>
            <a:rPr lang="en-US" sz="1100" u="none" baseline="0"/>
            <a:t>Tails can be either 1 or 2.</a:t>
          </a:r>
        </a:p>
        <a:p>
          <a:pPr algn="l"/>
          <a:r>
            <a:rPr lang="en-US" sz="1100" u="none" baseline="0"/>
            <a:t>1 -&gt; one-tailed test, </a:t>
          </a:r>
        </a:p>
        <a:p>
          <a:pPr algn="l"/>
          <a:r>
            <a:rPr lang="en-US" sz="1100" u="none" baseline="0"/>
            <a:t>2 -&gt; two-tailed test.</a:t>
          </a:r>
        </a:p>
        <a:p>
          <a:pPr algn="l"/>
          <a:r>
            <a:rPr lang="en-US" sz="1100" u="none" baseline="0"/>
            <a:t>For this test, use 2.</a:t>
          </a:r>
        </a:p>
        <a:p>
          <a:pPr algn="l"/>
          <a:endParaRPr lang="en-US" sz="1100" u="none" baseline="0"/>
        </a:p>
        <a:p>
          <a:pPr algn="l"/>
          <a:r>
            <a:rPr lang="en-US" sz="1100" u="none" baseline="0"/>
            <a:t>Type can be 1, 2, or 3.</a:t>
          </a:r>
        </a:p>
        <a:p>
          <a:pPr algn="l"/>
          <a:r>
            <a:rPr lang="en-US" sz="1100" u="none" baseline="0"/>
            <a:t>1 -&gt; Paired t-test</a:t>
          </a:r>
        </a:p>
        <a:p>
          <a:pPr algn="l"/>
          <a:r>
            <a:rPr lang="en-US" sz="1100" u="none" baseline="0"/>
            <a:t>2 -&gt; Two-sample equal variance</a:t>
          </a:r>
        </a:p>
        <a:p>
          <a:pPr algn="l"/>
          <a:r>
            <a:rPr lang="en-US" sz="1100" u="none" baseline="0"/>
            <a:t>3 -&gt; Two-sample unequal variance</a:t>
          </a:r>
        </a:p>
        <a:p>
          <a:pPr algn="l"/>
          <a:r>
            <a:rPr lang="en-US" sz="1100" u="none" baseline="0"/>
            <a:t>Which one you use will depend on your experimental design and data. Here, use 3. </a:t>
          </a:r>
        </a:p>
        <a:p>
          <a:pPr algn="l"/>
          <a:endParaRPr lang="en-US" sz="1100" u="none" baseline="0"/>
        </a:p>
        <a:p>
          <a:pPr algn="l"/>
          <a:r>
            <a:rPr lang="en-US" sz="1100" u="none" baseline="0"/>
            <a:t>The test returns a p-value. It is the probability of obtaining a result more different if the null hypothesis was true.</a:t>
          </a:r>
        </a:p>
      </xdr:txBody>
    </xdr:sp>
    <xdr:clientData/>
  </xdr:twoCellAnchor>
  <xdr:twoCellAnchor>
    <xdr:from>
      <xdr:col>6</xdr:col>
      <xdr:colOff>228599</xdr:colOff>
      <xdr:row>0</xdr:row>
      <xdr:rowOff>142875</xdr:rowOff>
    </xdr:from>
    <xdr:to>
      <xdr:col>12</xdr:col>
      <xdr:colOff>304800</xdr:colOff>
      <xdr:row>31</xdr:row>
      <xdr:rowOff>47625</xdr:rowOff>
    </xdr:to>
    <xdr:sp macro="" textlink="">
      <xdr:nvSpPr>
        <xdr:cNvPr id="3" name="Flowchart: Alternate Process 2"/>
        <xdr:cNvSpPr/>
      </xdr:nvSpPr>
      <xdr:spPr>
        <a:xfrm>
          <a:off x="6515099" y="142875"/>
          <a:ext cx="3886201" cy="581025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We will use the function in B14. Select B14, then click on the </a:t>
          </a:r>
          <a:r>
            <a:rPr lang="en-US" sz="1100" i="1" u="none" baseline="0"/>
            <a:t>fx </a:t>
          </a:r>
          <a:r>
            <a:rPr lang="en-US" sz="1100" i="0" u="none" baseline="0"/>
            <a:t>button next to the formula bar.</a:t>
          </a:r>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r>
            <a:rPr lang="en-US" sz="1100" i="0" u="none" baseline="0"/>
            <a:t>The Insert Function dialog box opens up. Type "ttest" in the "Search for a function:" input box and click the Go button.</a:t>
          </a:r>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endParaRPr lang="en-US" sz="1100" i="0" u="none" baseline="0"/>
        </a:p>
        <a:p>
          <a:pPr algn="l"/>
          <a:r>
            <a:rPr lang="en-US" sz="1100" i="0" u="none" baseline="0"/>
            <a:t>Select TTEST and click OK.</a:t>
          </a:r>
          <a:endParaRPr lang="en-US" sz="1100" i="1" u="none" baseline="0"/>
        </a:p>
        <a:p>
          <a:pPr algn="l"/>
          <a:endParaRPr lang="en-US" sz="1100" u="none" baseline="0"/>
        </a:p>
        <a:p>
          <a:pPr algn="l"/>
          <a:endParaRPr lang="en-US" sz="1100" u="none" baseline="0"/>
        </a:p>
      </xdr:txBody>
    </xdr:sp>
    <xdr:clientData/>
  </xdr:twoCellAnchor>
  <xdr:twoCellAnchor editAs="oneCell">
    <xdr:from>
      <xdr:col>7</xdr:col>
      <xdr:colOff>114300</xdr:colOff>
      <xdr:row>4</xdr:row>
      <xdr:rowOff>66676</xdr:rowOff>
    </xdr:from>
    <xdr:to>
      <xdr:col>12</xdr:col>
      <xdr:colOff>76200</xdr:colOff>
      <xdr:row>8</xdr:row>
      <xdr:rowOff>66676</xdr:rowOff>
    </xdr:to>
    <xdr:pic>
      <xdr:nvPicPr>
        <xdr:cNvPr id="6" name="Picture 5"/>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6991350" y="828676"/>
          <a:ext cx="3181350" cy="762000"/>
        </a:xfrm>
        <a:prstGeom prst="rect">
          <a:avLst/>
        </a:prstGeom>
      </xdr:spPr>
    </xdr:pic>
    <xdr:clientData/>
  </xdr:twoCellAnchor>
  <xdr:twoCellAnchor editAs="oneCell">
    <xdr:from>
      <xdr:col>6</xdr:col>
      <xdr:colOff>409575</xdr:colOff>
      <xdr:row>12</xdr:row>
      <xdr:rowOff>49713</xdr:rowOff>
    </xdr:from>
    <xdr:to>
      <xdr:col>12</xdr:col>
      <xdr:colOff>77964</xdr:colOff>
      <xdr:row>17</xdr:row>
      <xdr:rowOff>28575</xdr:rowOff>
    </xdr:to>
    <xdr:pic>
      <xdr:nvPicPr>
        <xdr:cNvPr id="7" name="Picture 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696075" y="2335713"/>
          <a:ext cx="3478389" cy="931362"/>
        </a:xfrm>
        <a:prstGeom prst="rect">
          <a:avLst/>
        </a:prstGeom>
      </xdr:spPr>
    </xdr:pic>
    <xdr:clientData/>
  </xdr:twoCellAnchor>
  <xdr:twoCellAnchor editAs="oneCell">
    <xdr:from>
      <xdr:col>6</xdr:col>
      <xdr:colOff>504825</xdr:colOff>
      <xdr:row>19</xdr:row>
      <xdr:rowOff>95250</xdr:rowOff>
    </xdr:from>
    <xdr:to>
      <xdr:col>12</xdr:col>
      <xdr:colOff>4608</xdr:colOff>
      <xdr:row>29</xdr:row>
      <xdr:rowOff>161925</xdr:rowOff>
    </xdr:to>
    <xdr:pic>
      <xdr:nvPicPr>
        <xdr:cNvPr id="8" name="Picture 7"/>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t="30963"/>
        <a:stretch/>
      </xdr:blipFill>
      <xdr:spPr>
        <a:xfrm>
          <a:off x="6791325" y="3714750"/>
          <a:ext cx="3309783" cy="1971675"/>
        </a:xfrm>
        <a:prstGeom prst="rect">
          <a:avLst/>
        </a:prstGeom>
      </xdr:spPr>
    </xdr:pic>
    <xdr:clientData/>
  </xdr:twoCellAnchor>
  <xdr:twoCellAnchor>
    <xdr:from>
      <xdr:col>12</xdr:col>
      <xdr:colOff>552450</xdr:colOff>
      <xdr:row>0</xdr:row>
      <xdr:rowOff>142875</xdr:rowOff>
    </xdr:from>
    <xdr:to>
      <xdr:col>20</xdr:col>
      <xdr:colOff>66675</xdr:colOff>
      <xdr:row>29</xdr:row>
      <xdr:rowOff>142875</xdr:rowOff>
    </xdr:to>
    <xdr:sp macro="" textlink="">
      <xdr:nvSpPr>
        <xdr:cNvPr id="9" name="Flowchart: Alternate Process 8"/>
        <xdr:cNvSpPr/>
      </xdr:nvSpPr>
      <xdr:spPr>
        <a:xfrm>
          <a:off x="10648950" y="142875"/>
          <a:ext cx="4238625" cy="5524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u="none" baseline="0"/>
            <a:t>The Function Arguments dialog box appears.</a:t>
          </a:r>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endParaRPr lang="en-US" sz="1100" u="none" baseline="0"/>
        </a:p>
        <a:p>
          <a:pPr algn="l"/>
          <a:r>
            <a:rPr lang="en-US" sz="1100" u="none" baseline="0"/>
            <a:t>Click in the Array1 input box, then click drag B2:B11.</a:t>
          </a:r>
        </a:p>
        <a:p>
          <a:pPr algn="l"/>
          <a:r>
            <a:rPr lang="en-US" sz="1100" u="none" baseline="0"/>
            <a:t>Click in the Array2 input box, then click drag C2:C11.</a:t>
          </a:r>
        </a:p>
        <a:p>
          <a:pPr algn="l"/>
          <a:r>
            <a:rPr lang="en-US" sz="1100" u="none" baseline="0"/>
            <a:t>Click in the Tails input box and enter 2.</a:t>
          </a:r>
        </a:p>
        <a:p>
          <a:pPr algn="l"/>
          <a:r>
            <a:rPr lang="en-US" sz="1100" u="none" baseline="0"/>
            <a:t>Click in the Type input box and enter 3.</a:t>
          </a:r>
        </a:p>
        <a:p>
          <a:pPr algn="l"/>
          <a:r>
            <a:rPr lang="en-US" sz="1100" u="none" baseline="0"/>
            <a:t>Click OK.</a:t>
          </a:r>
        </a:p>
        <a:p>
          <a:pPr algn="l"/>
          <a:endParaRPr lang="en-US" sz="1100" u="none"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u="none" baseline="0"/>
            <a:t>B14 now shows the p-value for the t-test. Based on that number, would you or would you not reject the null hypothesis? Remember the null hypothesis is: </a:t>
          </a:r>
          <a:r>
            <a:rPr lang="en-US" sz="1100" baseline="0">
              <a:solidFill>
                <a:schemeClr val="lt1"/>
              </a:solidFill>
              <a:effectLst/>
              <a:latin typeface="+mn-lt"/>
              <a:ea typeface="+mn-ea"/>
              <a:cs typeface="+mn-cs"/>
            </a:rPr>
            <a:t>The mean of the population from which "Plants" data came from is the same as the mean of the population from which "No Plants" data came from.</a:t>
          </a:r>
          <a:endParaRPr lang="en-US">
            <a:effectLst/>
          </a:endParaRPr>
        </a:p>
        <a:p>
          <a:pPr algn="l"/>
          <a:endParaRPr lang="en-US" sz="1100" u="none" baseline="0"/>
        </a:p>
      </xdr:txBody>
    </xdr:sp>
    <xdr:clientData/>
  </xdr:twoCellAnchor>
  <xdr:twoCellAnchor editAs="oneCell">
    <xdr:from>
      <xdr:col>13</xdr:col>
      <xdr:colOff>190500</xdr:colOff>
      <xdr:row>3</xdr:row>
      <xdr:rowOff>152400</xdr:rowOff>
    </xdr:from>
    <xdr:to>
      <xdr:col>19</xdr:col>
      <xdr:colOff>390526</xdr:colOff>
      <xdr:row>14</xdr:row>
      <xdr:rowOff>78295</xdr:rowOff>
    </xdr:to>
    <xdr:pic>
      <xdr:nvPicPr>
        <xdr:cNvPr id="10" name="Picture 9"/>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0877550" y="723900"/>
          <a:ext cx="3743326" cy="20213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168274</xdr:colOff>
      <xdr:row>6</xdr:row>
      <xdr:rowOff>134409</xdr:rowOff>
    </xdr:from>
    <xdr:to>
      <xdr:col>5</xdr:col>
      <xdr:colOff>503766</xdr:colOff>
      <xdr:row>17</xdr:row>
      <xdr:rowOff>158751</xdr:rowOff>
    </xdr:to>
    <xdr:sp macro="" textlink="">
      <xdr:nvSpPr>
        <xdr:cNvPr id="2" name="Rounded Rectangle 1"/>
        <xdr:cNvSpPr/>
      </xdr:nvSpPr>
      <xdr:spPr>
        <a:xfrm>
          <a:off x="760941" y="1277409"/>
          <a:ext cx="4484158" cy="2119842"/>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G and H contain data from 50 medium ground finches sampled in 1977 and 1978.</a:t>
          </a:r>
        </a:p>
        <a:p>
          <a:pPr algn="l"/>
          <a:endParaRPr lang="en-US" sz="1100" baseline="0"/>
        </a:p>
        <a:p>
          <a:pPr algn="l"/>
          <a:r>
            <a:rPr lang="en-US" sz="1100"/>
            <a:t>Use the manual calculation t-test</a:t>
          </a:r>
          <a:r>
            <a:rPr lang="en-US" sz="1100" baseline="0"/>
            <a:t> method </a:t>
          </a:r>
          <a:r>
            <a:rPr lang="en-US" sz="1100"/>
            <a:t>to determine if the 1977 Beak Depth is significantly different from the 1978 Beak Depth.  Show your work.  Once</a:t>
          </a:r>
          <a:r>
            <a:rPr lang="en-US" sz="1100" baseline="0"/>
            <a:t> you have your t-obs, compare it to the t-crit values in the table.  Report whether or not t-crit is significant, and if it is, at which alpha level.  Also state what confidence interval the </a:t>
          </a:r>
          <a:r>
            <a:rPr lang="is-IS" sz="1100" b="0" i="0" u="none" strike="noStrike" baseline="0">
              <a:solidFill>
                <a:schemeClr val="lt1"/>
              </a:solidFill>
              <a:effectLst/>
              <a:latin typeface="+mn-lt"/>
              <a:ea typeface="+mn-ea"/>
              <a:cs typeface="+mn-cs"/>
            </a:rPr>
            <a:t>alpha level corresponds to.</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printerSettings" Target="../printerSettings/printerSettings4.bin"/><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printerSettings" Target="../printerSettings/printerSettings6.bin"/><Relationship Id="rId3"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B4:I42"/>
  <sheetViews>
    <sheetView showGridLines="0" showRowColHeaders="0" tabSelected="1" workbookViewId="0">
      <selection activeCell="I4" sqref="I4:I5"/>
    </sheetView>
  </sheetViews>
  <sheetFormatPr baseColWidth="10" defaultColWidth="8.83203125" defaultRowHeight="15" x14ac:dyDescent="0.2"/>
  <cols>
    <col min="4" max="4" width="9.6640625" bestFit="1" customWidth="1"/>
  </cols>
  <sheetData>
    <row r="4" spans="9:9" ht="19" x14ac:dyDescent="0.25">
      <c r="I4" s="12" t="s">
        <v>36</v>
      </c>
    </row>
    <row r="5" spans="9:9" ht="19" x14ac:dyDescent="0.25">
      <c r="I5" s="12" t="s">
        <v>37</v>
      </c>
    </row>
    <row r="28" spans="2:3" x14ac:dyDescent="0.2">
      <c r="B28" s="1"/>
      <c r="C28" t="s">
        <v>1</v>
      </c>
    </row>
    <row r="42" spans="2:4" x14ac:dyDescent="0.2">
      <c r="B42" t="s">
        <v>16</v>
      </c>
      <c r="D42" s="10">
        <v>42458</v>
      </c>
    </row>
  </sheetData>
  <customSheetViews>
    <customSheetView guid="{EFD9C423-38E0-4C2B-8ACD-50D6B2DDE1AC}" showGridLines="0" showRowCol="0" topLeftCell="A28">
      <selection activeCell="D42" sqref="D42"/>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2"/>
  <sheetViews>
    <sheetView topLeftCell="A37" zoomScale="120" zoomScaleNormal="120" workbookViewId="0">
      <selection activeCell="E64" sqref="E64"/>
    </sheetView>
  </sheetViews>
  <sheetFormatPr baseColWidth="10" defaultColWidth="8.83203125" defaultRowHeight="15" x14ac:dyDescent="0.2"/>
  <cols>
    <col min="1" max="1" width="13.5" bestFit="1" customWidth="1"/>
    <col min="2" max="2" width="14.33203125" bestFit="1" customWidth="1"/>
    <col min="3" max="3" width="14.5" bestFit="1" customWidth="1"/>
    <col min="4" max="4" width="19.83203125" bestFit="1" customWidth="1"/>
    <col min="5" max="5" width="23.33203125" style="2" bestFit="1" customWidth="1"/>
    <col min="9" max="9" width="9.1640625" customWidth="1"/>
    <col min="10" max="11" width="10.6640625" bestFit="1" customWidth="1"/>
  </cols>
  <sheetData>
    <row r="1" spans="1:12" s="7" customFormat="1" ht="18" x14ac:dyDescent="0.25">
      <c r="A1" s="3" t="s">
        <v>19</v>
      </c>
      <c r="B1" s="3" t="s">
        <v>17</v>
      </c>
      <c r="C1" s="3" t="s">
        <v>18</v>
      </c>
      <c r="D1" s="3" t="s">
        <v>20</v>
      </c>
      <c r="E1" s="3" t="s">
        <v>35</v>
      </c>
      <c r="G1" s="8"/>
      <c r="H1" s="8"/>
      <c r="I1" s="8"/>
      <c r="J1" s="8"/>
      <c r="K1" s="8"/>
      <c r="L1" s="8"/>
    </row>
    <row r="2" spans="1:12" x14ac:dyDescent="0.2">
      <c r="A2" t="s">
        <v>3</v>
      </c>
      <c r="B2">
        <v>13</v>
      </c>
      <c r="C2">
        <v>14</v>
      </c>
      <c r="D2" s="1">
        <f>(B2-$B$13)*(B2-$B$13)</f>
        <v>11.560000000000002</v>
      </c>
      <c r="E2" s="1">
        <f>(C2-C$13)^2</f>
        <v>0.16000000000000028</v>
      </c>
      <c r="G2" s="2"/>
      <c r="H2" s="2"/>
      <c r="I2" s="2"/>
      <c r="J2" s="2"/>
      <c r="K2" s="2"/>
      <c r="L2" s="2"/>
    </row>
    <row r="3" spans="1:12" x14ac:dyDescent="0.2">
      <c r="A3" t="s">
        <v>4</v>
      </c>
      <c r="B3">
        <v>9</v>
      </c>
      <c r="C3">
        <v>12</v>
      </c>
      <c r="D3" s="1">
        <f t="shared" ref="D3:D11" si="0">(B3-$B$13)*(B3-$B$13)</f>
        <v>0.3599999999999996</v>
      </c>
      <c r="E3" s="1">
        <f t="shared" ref="E3:E11" si="1">(C3-C$13)^2</f>
        <v>5.7600000000000016</v>
      </c>
      <c r="G3" s="2"/>
      <c r="H3" s="2"/>
      <c r="I3" s="2"/>
      <c r="J3" s="2"/>
      <c r="K3" s="2"/>
      <c r="L3" s="2"/>
    </row>
    <row r="4" spans="1:12" x14ac:dyDescent="0.2">
      <c r="A4" t="s">
        <v>5</v>
      </c>
      <c r="B4">
        <v>10</v>
      </c>
      <c r="C4">
        <v>15</v>
      </c>
      <c r="D4" s="1">
        <f t="shared" si="0"/>
        <v>0.16000000000000028</v>
      </c>
      <c r="E4" s="1">
        <f t="shared" si="1"/>
        <v>0.3599999999999996</v>
      </c>
      <c r="G4" s="2"/>
      <c r="H4" s="2"/>
      <c r="I4" s="2"/>
      <c r="J4" s="2"/>
      <c r="K4" s="2"/>
      <c r="L4" s="2"/>
    </row>
    <row r="5" spans="1:12" x14ac:dyDescent="0.2">
      <c r="A5" t="s">
        <v>6</v>
      </c>
      <c r="B5">
        <v>10</v>
      </c>
      <c r="C5">
        <v>14</v>
      </c>
      <c r="D5" s="1">
        <f t="shared" si="0"/>
        <v>0.16000000000000028</v>
      </c>
      <c r="E5" s="1">
        <f t="shared" si="1"/>
        <v>0.16000000000000028</v>
      </c>
      <c r="G5" s="2"/>
      <c r="H5" s="2"/>
      <c r="I5" s="2"/>
      <c r="J5" s="2"/>
      <c r="K5" s="2"/>
      <c r="L5" s="2"/>
    </row>
    <row r="6" spans="1:12" x14ac:dyDescent="0.2">
      <c r="A6" t="s">
        <v>7</v>
      </c>
      <c r="B6">
        <v>7</v>
      </c>
      <c r="C6">
        <v>17</v>
      </c>
      <c r="D6" s="1">
        <f t="shared" si="0"/>
        <v>6.759999999999998</v>
      </c>
      <c r="E6" s="1">
        <f t="shared" si="1"/>
        <v>6.759999999999998</v>
      </c>
      <c r="G6" s="2"/>
      <c r="H6" s="2"/>
      <c r="I6" s="2"/>
      <c r="J6" s="2"/>
      <c r="K6" s="2"/>
      <c r="L6" s="2"/>
    </row>
    <row r="7" spans="1:12" x14ac:dyDescent="0.2">
      <c r="A7" t="s">
        <v>8</v>
      </c>
      <c r="B7">
        <v>5</v>
      </c>
      <c r="C7">
        <v>10</v>
      </c>
      <c r="D7" s="1">
        <f t="shared" si="0"/>
        <v>21.159999999999997</v>
      </c>
      <c r="E7" s="1">
        <f t="shared" si="1"/>
        <v>19.360000000000003</v>
      </c>
      <c r="G7" s="2"/>
      <c r="H7" s="2"/>
      <c r="I7" s="2"/>
      <c r="J7" s="2"/>
      <c r="K7" s="2"/>
      <c r="L7" s="2"/>
    </row>
    <row r="8" spans="1:12" s="2" customFormat="1" x14ac:dyDescent="0.2">
      <c r="A8" t="s">
        <v>9</v>
      </c>
      <c r="B8">
        <v>10</v>
      </c>
      <c r="C8" s="2">
        <v>15</v>
      </c>
      <c r="D8" s="1">
        <f t="shared" si="0"/>
        <v>0.16000000000000028</v>
      </c>
      <c r="E8" s="1">
        <f t="shared" si="1"/>
        <v>0.3599999999999996</v>
      </c>
    </row>
    <row r="9" spans="1:12" x14ac:dyDescent="0.2">
      <c r="A9" t="s">
        <v>10</v>
      </c>
      <c r="B9">
        <v>14</v>
      </c>
      <c r="C9" s="2">
        <v>15</v>
      </c>
      <c r="D9" s="1">
        <f t="shared" si="0"/>
        <v>19.360000000000003</v>
      </c>
      <c r="E9" s="1">
        <f t="shared" si="1"/>
        <v>0.3599999999999996</v>
      </c>
      <c r="G9" s="2"/>
      <c r="H9" s="2"/>
      <c r="I9" s="2"/>
      <c r="J9" s="2"/>
      <c r="K9" s="2"/>
      <c r="L9" s="2"/>
    </row>
    <row r="10" spans="1:12" x14ac:dyDescent="0.2">
      <c r="A10" t="s">
        <v>11</v>
      </c>
      <c r="B10">
        <v>9</v>
      </c>
      <c r="C10" s="2">
        <v>18</v>
      </c>
      <c r="D10" s="1">
        <f t="shared" si="0"/>
        <v>0.3599999999999996</v>
      </c>
      <c r="E10" s="1">
        <f t="shared" si="1"/>
        <v>12.959999999999997</v>
      </c>
      <c r="G10" s="2"/>
      <c r="H10" s="2"/>
      <c r="I10" s="2"/>
      <c r="J10" s="2"/>
      <c r="K10" s="2"/>
      <c r="L10" s="2"/>
    </row>
    <row r="11" spans="1:12" x14ac:dyDescent="0.2">
      <c r="A11" t="s">
        <v>12</v>
      </c>
      <c r="B11">
        <v>9</v>
      </c>
      <c r="C11" s="2">
        <v>14</v>
      </c>
      <c r="D11" s="1">
        <f t="shared" si="0"/>
        <v>0.3599999999999996</v>
      </c>
      <c r="E11" s="1">
        <f t="shared" si="1"/>
        <v>0.16000000000000028</v>
      </c>
      <c r="G11" s="2"/>
      <c r="H11" s="2"/>
      <c r="I11" s="2"/>
      <c r="J11" s="2"/>
      <c r="K11" s="2"/>
      <c r="L11" s="2"/>
    </row>
    <row r="12" spans="1:12" x14ac:dyDescent="0.2">
      <c r="G12" s="2"/>
      <c r="H12" s="2"/>
      <c r="I12" s="2"/>
      <c r="J12" s="2"/>
      <c r="K12" s="2"/>
      <c r="L12" s="2"/>
    </row>
    <row r="13" spans="1:12" x14ac:dyDescent="0.2">
      <c r="A13" t="s">
        <v>0</v>
      </c>
      <c r="B13" s="1">
        <f>AVERAGE(B2:B11)</f>
        <v>9.6</v>
      </c>
      <c r="C13" s="1">
        <f>AVERAGE(C2:C11)</f>
        <v>14.4</v>
      </c>
      <c r="G13" s="2"/>
      <c r="H13" s="2"/>
      <c r="I13" s="2"/>
      <c r="J13" s="2"/>
      <c r="K13" s="2"/>
      <c r="L13" s="2"/>
    </row>
    <row r="14" spans="1:12" x14ac:dyDescent="0.2">
      <c r="C14" s="9" t="s">
        <v>13</v>
      </c>
      <c r="D14" s="1">
        <f>SUM(D2:D11)</f>
        <v>60.400000000000006</v>
      </c>
      <c r="E14" s="1">
        <f>SUM(E2:E11)</f>
        <v>46.4</v>
      </c>
      <c r="G14" s="2"/>
      <c r="H14" s="2"/>
      <c r="I14" s="2"/>
      <c r="J14" s="2"/>
      <c r="K14" s="2"/>
      <c r="L14" s="2"/>
    </row>
    <row r="15" spans="1:12" x14ac:dyDescent="0.2">
      <c r="C15" s="9" t="s">
        <v>21</v>
      </c>
      <c r="D15" s="1">
        <f>COUNT(D2:D11)</f>
        <v>10</v>
      </c>
      <c r="E15" s="1">
        <v>10</v>
      </c>
      <c r="G15" s="2"/>
      <c r="H15" s="2"/>
      <c r="I15" s="2"/>
      <c r="J15" s="2"/>
      <c r="K15" s="2"/>
      <c r="L15" s="2"/>
    </row>
    <row r="16" spans="1:12" x14ac:dyDescent="0.2">
      <c r="C16" s="9" t="s">
        <v>2</v>
      </c>
      <c r="D16" s="1">
        <f>D14/(D15-1)</f>
        <v>6.7111111111111121</v>
      </c>
      <c r="E16" s="1">
        <f>E14/(E15-1)</f>
        <v>5.155555555555555</v>
      </c>
    </row>
    <row r="17" spans="2:5" x14ac:dyDescent="0.2">
      <c r="B17" s="2"/>
      <c r="C17" s="9" t="s">
        <v>22</v>
      </c>
      <c r="D17" s="1">
        <f>D16/D15</f>
        <v>0.67111111111111121</v>
      </c>
      <c r="E17" s="1">
        <f>E16/E15</f>
        <v>0.51555555555555554</v>
      </c>
    </row>
    <row r="18" spans="2:5" x14ac:dyDescent="0.2">
      <c r="B18" s="2"/>
      <c r="D18" s="9" t="s">
        <v>32</v>
      </c>
      <c r="E18" s="1">
        <f>C13-B13</f>
        <v>4.8000000000000007</v>
      </c>
    </row>
    <row r="19" spans="2:5" ht="17" x14ac:dyDescent="0.25">
      <c r="B19" s="2"/>
      <c r="D19" s="9" t="s">
        <v>29</v>
      </c>
      <c r="E19" s="1">
        <f>D17+E17</f>
        <v>1.1866666666666668</v>
      </c>
    </row>
    <row r="20" spans="2:5" ht="17" x14ac:dyDescent="0.25">
      <c r="B20" s="2"/>
      <c r="C20" s="9"/>
      <c r="D20" s="9" t="s">
        <v>30</v>
      </c>
      <c r="E20" s="1">
        <f>SQRT(E19)</f>
        <v>1.0893423092245462</v>
      </c>
    </row>
    <row r="21" spans="2:5" x14ac:dyDescent="0.2">
      <c r="D21" s="9" t="s">
        <v>31</v>
      </c>
      <c r="E21" s="1">
        <f>E18/E20</f>
        <v>4.4063284418071529</v>
      </c>
    </row>
    <row r="22" spans="2:5" x14ac:dyDescent="0.2">
      <c r="D22" s="9" t="s">
        <v>33</v>
      </c>
      <c r="E22" s="1">
        <v>18</v>
      </c>
    </row>
  </sheetData>
  <customSheetViews>
    <customSheetView guid="{EFD9C423-38E0-4C2B-8ACD-50D6B2DDE1AC}">
      <pageMargins left="0.7" right="0.7" top="0.75" bottom="0.75" header="0.3" footer="0.3"/>
      <pageSetup orientation="portrait" r:id="rId1"/>
    </customSheetView>
  </customSheetViews>
  <phoneticPr fontId="10" type="noConversion"/>
  <pageMargins left="0.7" right="0.7" top="0.75" bottom="0.75" header="0.3" footer="0.3"/>
  <pageSetup scale="5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26" zoomScale="130" zoomScaleNormal="130" zoomScalePageLayoutView="130" workbookViewId="0">
      <selection activeCell="N47" sqref="N47"/>
    </sheetView>
  </sheetViews>
  <sheetFormatPr baseColWidth="10" defaultColWidth="8.83203125" defaultRowHeight="15" x14ac:dyDescent="0.2"/>
  <cols>
    <col min="1" max="1" width="18.5" bestFit="1" customWidth="1"/>
    <col min="2" max="2" width="14.33203125" bestFit="1" customWidth="1"/>
    <col min="3" max="3" width="13.33203125" bestFit="1" customWidth="1"/>
    <col min="4" max="4" width="14.33203125" bestFit="1" customWidth="1"/>
    <col min="5" max="5" width="15.33203125" bestFit="1" customWidth="1"/>
  </cols>
  <sheetData>
    <row r="1" spans="1:5" x14ac:dyDescent="0.2">
      <c r="A1" t="s">
        <v>24</v>
      </c>
    </row>
    <row r="2" spans="1:5" x14ac:dyDescent="0.2">
      <c r="A2" t="s">
        <v>23</v>
      </c>
      <c r="B2" t="s">
        <v>25</v>
      </c>
      <c r="C2" t="s">
        <v>28</v>
      </c>
      <c r="D2" t="s">
        <v>26</v>
      </c>
      <c r="E2" t="s">
        <v>27</v>
      </c>
    </row>
    <row r="3" spans="1:5" x14ac:dyDescent="0.2">
      <c r="A3">
        <v>1</v>
      </c>
      <c r="B3">
        <f>_xlfn.T.INV.2T(0.05,A3)</f>
        <v>12.706204736174707</v>
      </c>
      <c r="C3">
        <f>_xlfn.T.INV.2T(0.02,A3)</f>
        <v>31.820515953773956</v>
      </c>
      <c r="D3">
        <f>_xlfn.T.INV.2T(0.01,A3)</f>
        <v>63.656741162871583</v>
      </c>
      <c r="E3">
        <f>_xlfn.T.INV.2T(0.001,A3)</f>
        <v>636.61924876871956</v>
      </c>
    </row>
    <row r="4" spans="1:5" x14ac:dyDescent="0.2">
      <c r="A4">
        <v>2</v>
      </c>
      <c r="B4">
        <f t="shared" ref="B4:B44" si="0">_xlfn.T.INV.2T(0.05,A4)</f>
        <v>4.3026527297494637</v>
      </c>
      <c r="C4">
        <f t="shared" ref="C4:C44" si="1">_xlfn.T.INV.2T(0.02,A4)</f>
        <v>6.9645567342832733</v>
      </c>
      <c r="D4">
        <f t="shared" ref="D4:D44" si="2">_xlfn.T.INV.2T(0.01,A4)</f>
        <v>9.9248432009182928</v>
      </c>
      <c r="E4">
        <f t="shared" ref="E4:E44" si="3">_xlfn.T.INV.2T(0.001,A4)</f>
        <v>31.599054576443621</v>
      </c>
    </row>
    <row r="5" spans="1:5" x14ac:dyDescent="0.2">
      <c r="A5">
        <v>3</v>
      </c>
      <c r="B5">
        <f t="shared" si="0"/>
        <v>3.1824463052837091</v>
      </c>
      <c r="C5">
        <f t="shared" si="1"/>
        <v>4.5407028585681335</v>
      </c>
      <c r="D5">
        <f t="shared" si="2"/>
        <v>5.8409093097333571</v>
      </c>
      <c r="E5">
        <f t="shared" si="3"/>
        <v>12.923978636687485</v>
      </c>
    </row>
    <row r="6" spans="1:5" x14ac:dyDescent="0.2">
      <c r="A6">
        <v>4</v>
      </c>
      <c r="B6">
        <f t="shared" si="0"/>
        <v>2.7764451051977934</v>
      </c>
      <c r="C6">
        <f t="shared" si="1"/>
        <v>3.7469473879791968</v>
      </c>
      <c r="D6">
        <f t="shared" si="2"/>
        <v>4.604094871349993</v>
      </c>
      <c r="E6">
        <f t="shared" si="3"/>
        <v>8.6103015813792751</v>
      </c>
    </row>
    <row r="7" spans="1:5" x14ac:dyDescent="0.2">
      <c r="A7">
        <v>5</v>
      </c>
      <c r="B7">
        <f t="shared" si="0"/>
        <v>2.570581835636315</v>
      </c>
      <c r="C7">
        <f t="shared" si="1"/>
        <v>3.3649299989072183</v>
      </c>
      <c r="D7">
        <f t="shared" si="2"/>
        <v>4.0321429835552278</v>
      </c>
      <c r="E7">
        <f t="shared" si="3"/>
        <v>6.8688266258811099</v>
      </c>
    </row>
    <row r="8" spans="1:5" x14ac:dyDescent="0.2">
      <c r="A8">
        <v>6</v>
      </c>
      <c r="B8">
        <f t="shared" si="0"/>
        <v>2.4469118511449697</v>
      </c>
      <c r="C8">
        <f t="shared" si="1"/>
        <v>3.1426684032909828</v>
      </c>
      <c r="D8">
        <f t="shared" si="2"/>
        <v>3.7074280213247794</v>
      </c>
      <c r="E8">
        <f t="shared" si="3"/>
        <v>5.9588161788187586</v>
      </c>
    </row>
    <row r="9" spans="1:5" x14ac:dyDescent="0.2">
      <c r="A9">
        <v>7</v>
      </c>
      <c r="B9">
        <f t="shared" si="0"/>
        <v>2.3646242515927849</v>
      </c>
      <c r="C9">
        <f t="shared" si="1"/>
        <v>2.997951566868529</v>
      </c>
      <c r="D9">
        <f t="shared" si="2"/>
        <v>3.4994832973504946</v>
      </c>
      <c r="E9">
        <f t="shared" si="3"/>
        <v>5.4078825208617252</v>
      </c>
    </row>
    <row r="10" spans="1:5" x14ac:dyDescent="0.2">
      <c r="A10">
        <v>8</v>
      </c>
      <c r="B10">
        <f t="shared" si="0"/>
        <v>2.3060041352041671</v>
      </c>
      <c r="C10">
        <f t="shared" si="1"/>
        <v>2.8964594477096224</v>
      </c>
      <c r="D10">
        <f t="shared" si="2"/>
        <v>3.3553873313333953</v>
      </c>
      <c r="E10">
        <f t="shared" si="3"/>
        <v>5.0413054333733669</v>
      </c>
    </row>
    <row r="11" spans="1:5" x14ac:dyDescent="0.2">
      <c r="A11">
        <v>9</v>
      </c>
      <c r="B11">
        <f t="shared" si="0"/>
        <v>2.2621571627982053</v>
      </c>
      <c r="C11">
        <f t="shared" si="1"/>
        <v>2.8214379250258084</v>
      </c>
      <c r="D11">
        <f t="shared" si="2"/>
        <v>3.2498355415921263</v>
      </c>
      <c r="E11">
        <f t="shared" si="3"/>
        <v>4.7809125859311381</v>
      </c>
    </row>
    <row r="12" spans="1:5" x14ac:dyDescent="0.2">
      <c r="A12">
        <v>10</v>
      </c>
      <c r="B12">
        <f t="shared" si="0"/>
        <v>2.2281388519862744</v>
      </c>
      <c r="C12">
        <f t="shared" si="1"/>
        <v>2.7637694581126966</v>
      </c>
      <c r="D12">
        <f t="shared" si="2"/>
        <v>3.1692726726169518</v>
      </c>
      <c r="E12">
        <f t="shared" si="3"/>
        <v>4.586893858702636</v>
      </c>
    </row>
    <row r="13" spans="1:5" x14ac:dyDescent="0.2">
      <c r="A13">
        <v>11</v>
      </c>
      <c r="B13">
        <f t="shared" si="0"/>
        <v>2.2009851600916384</v>
      </c>
      <c r="C13">
        <f t="shared" si="1"/>
        <v>2.7180791838138614</v>
      </c>
      <c r="D13">
        <f t="shared" si="2"/>
        <v>3.1058065155392809</v>
      </c>
      <c r="E13">
        <f t="shared" si="3"/>
        <v>4.4369793382344493</v>
      </c>
    </row>
    <row r="14" spans="1:5" x14ac:dyDescent="0.2">
      <c r="A14">
        <v>12</v>
      </c>
      <c r="B14">
        <f t="shared" si="0"/>
        <v>2.1788128296672284</v>
      </c>
      <c r="C14">
        <f t="shared" si="1"/>
        <v>2.6809979931209149</v>
      </c>
      <c r="D14">
        <f t="shared" si="2"/>
        <v>3.0545395893929017</v>
      </c>
      <c r="E14">
        <f t="shared" si="3"/>
        <v>4.3177912836061845</v>
      </c>
    </row>
    <row r="15" spans="1:5" x14ac:dyDescent="0.2">
      <c r="A15">
        <v>13</v>
      </c>
      <c r="B15">
        <f t="shared" si="0"/>
        <v>2.1603686564627926</v>
      </c>
      <c r="C15">
        <f t="shared" si="1"/>
        <v>2.650308837912192</v>
      </c>
      <c r="D15">
        <f t="shared" si="2"/>
        <v>3.0122758387165782</v>
      </c>
      <c r="E15">
        <f t="shared" si="3"/>
        <v>4.2208317277071208</v>
      </c>
    </row>
    <row r="16" spans="1:5" x14ac:dyDescent="0.2">
      <c r="A16">
        <v>14</v>
      </c>
      <c r="B16">
        <f t="shared" si="0"/>
        <v>2.1447866879178044</v>
      </c>
      <c r="C16">
        <f t="shared" si="1"/>
        <v>2.6244940675900517</v>
      </c>
      <c r="D16">
        <f t="shared" si="2"/>
        <v>2.9768427343708348</v>
      </c>
      <c r="E16">
        <f t="shared" si="3"/>
        <v>4.1404541127382029</v>
      </c>
    </row>
    <row r="17" spans="1:5" x14ac:dyDescent="0.2">
      <c r="A17">
        <v>15</v>
      </c>
      <c r="B17">
        <f t="shared" si="0"/>
        <v>2.1314495455597742</v>
      </c>
      <c r="C17">
        <f t="shared" si="1"/>
        <v>2.6024802950111221</v>
      </c>
      <c r="D17">
        <f t="shared" si="2"/>
        <v>2.9467128834752381</v>
      </c>
      <c r="E17">
        <f t="shared" si="3"/>
        <v>4.0727651959037905</v>
      </c>
    </row>
    <row r="18" spans="1:5" s="2" customFormat="1" x14ac:dyDescent="0.2">
      <c r="A18" s="2">
        <v>16</v>
      </c>
      <c r="B18" s="2">
        <f t="shared" si="0"/>
        <v>2.119905299221255</v>
      </c>
      <c r="C18" s="2">
        <f t="shared" si="1"/>
        <v>2.5834871852759917</v>
      </c>
      <c r="D18" s="2">
        <f t="shared" si="2"/>
        <v>2.9207816224251002</v>
      </c>
      <c r="E18" s="2">
        <f t="shared" si="3"/>
        <v>4.0149963271840559</v>
      </c>
    </row>
    <row r="19" spans="1:5" x14ac:dyDescent="0.2">
      <c r="A19">
        <v>17</v>
      </c>
      <c r="B19">
        <f t="shared" si="0"/>
        <v>2.109815577833317</v>
      </c>
      <c r="C19">
        <f t="shared" si="1"/>
        <v>2.5669339837247178</v>
      </c>
      <c r="D19">
        <f t="shared" si="2"/>
        <v>2.8982305196774178</v>
      </c>
      <c r="E19">
        <f t="shared" si="3"/>
        <v>3.9651262721190315</v>
      </c>
    </row>
    <row r="20" spans="1:5" x14ac:dyDescent="0.2">
      <c r="A20">
        <v>18</v>
      </c>
      <c r="B20">
        <f t="shared" si="0"/>
        <v>2.1009220402410378</v>
      </c>
      <c r="C20">
        <f t="shared" si="1"/>
        <v>2.552379630182251</v>
      </c>
      <c r="D20">
        <f t="shared" si="2"/>
        <v>2.8784404727386073</v>
      </c>
      <c r="E20">
        <f t="shared" si="3"/>
        <v>3.9216458250851596</v>
      </c>
    </row>
    <row r="21" spans="1:5" x14ac:dyDescent="0.2">
      <c r="A21" s="1">
        <v>19</v>
      </c>
      <c r="B21" s="1">
        <f t="shared" si="0"/>
        <v>2.0930240544083096</v>
      </c>
      <c r="C21">
        <f t="shared" si="1"/>
        <v>2.5394831906239612</v>
      </c>
      <c r="D21">
        <f t="shared" si="2"/>
        <v>2.8609346064649799</v>
      </c>
      <c r="E21">
        <f t="shared" si="3"/>
        <v>3.883405852592082</v>
      </c>
    </row>
    <row r="22" spans="1:5" x14ac:dyDescent="0.2">
      <c r="A22">
        <v>20</v>
      </c>
      <c r="B22">
        <f t="shared" si="0"/>
        <v>2.0859634472658648</v>
      </c>
      <c r="C22">
        <f t="shared" si="1"/>
        <v>2.5279770027415731</v>
      </c>
      <c r="D22">
        <f t="shared" si="2"/>
        <v>2.8453397097861091</v>
      </c>
      <c r="E22">
        <f t="shared" si="3"/>
        <v>3.8495162749308265</v>
      </c>
    </row>
    <row r="23" spans="1:5" x14ac:dyDescent="0.2">
      <c r="A23">
        <v>21</v>
      </c>
      <c r="B23">
        <f t="shared" si="0"/>
        <v>2.07961384472768</v>
      </c>
      <c r="C23">
        <f t="shared" si="1"/>
        <v>2.5176480160447423</v>
      </c>
      <c r="D23">
        <f t="shared" si="2"/>
        <v>2.8313595580230499</v>
      </c>
      <c r="E23">
        <f t="shared" si="3"/>
        <v>3.8192771642744621</v>
      </c>
    </row>
    <row r="24" spans="1:5" x14ac:dyDescent="0.2">
      <c r="A24">
        <v>22</v>
      </c>
      <c r="B24">
        <f t="shared" si="0"/>
        <v>2.0738730679040258</v>
      </c>
      <c r="C24">
        <f t="shared" si="1"/>
        <v>2.5083245528990807</v>
      </c>
      <c r="D24">
        <f t="shared" si="2"/>
        <v>2.8187560606001436</v>
      </c>
      <c r="E24">
        <f t="shared" si="3"/>
        <v>3.79213067169839</v>
      </c>
    </row>
    <row r="25" spans="1:5" x14ac:dyDescent="0.2">
      <c r="A25">
        <v>23</v>
      </c>
      <c r="B25">
        <f t="shared" si="0"/>
        <v>2.0686576104190491</v>
      </c>
      <c r="C25">
        <f t="shared" si="1"/>
        <v>2.4998667394946681</v>
      </c>
      <c r="D25">
        <f t="shared" si="2"/>
        <v>2.807335683769999</v>
      </c>
      <c r="E25">
        <f t="shared" si="3"/>
        <v>3.7676268043117811</v>
      </c>
    </row>
    <row r="26" spans="1:5" x14ac:dyDescent="0.2">
      <c r="A26">
        <v>24</v>
      </c>
      <c r="B26">
        <f t="shared" si="0"/>
        <v>2.0638985616280254</v>
      </c>
      <c r="C26">
        <f t="shared" si="1"/>
        <v>2.492159473157757</v>
      </c>
      <c r="D26">
        <f t="shared" si="2"/>
        <v>2.7969395047744556</v>
      </c>
      <c r="E26">
        <f t="shared" si="3"/>
        <v>3.7453986192900528</v>
      </c>
    </row>
    <row r="27" spans="1:5" x14ac:dyDescent="0.2">
      <c r="A27">
        <v>25</v>
      </c>
      <c r="B27">
        <f t="shared" si="0"/>
        <v>2.0595385527532977</v>
      </c>
      <c r="C27">
        <f t="shared" si="1"/>
        <v>2.485107175410763</v>
      </c>
      <c r="D27">
        <f t="shared" si="2"/>
        <v>2.7874358136769706</v>
      </c>
      <c r="E27">
        <f t="shared" si="3"/>
        <v>3.7251439497286496</v>
      </c>
    </row>
    <row r="28" spans="1:5" x14ac:dyDescent="0.2">
      <c r="A28">
        <v>26</v>
      </c>
      <c r="B28">
        <f t="shared" si="0"/>
        <v>2.0555294386428731</v>
      </c>
      <c r="C28">
        <f t="shared" si="1"/>
        <v>2.4786298235912425</v>
      </c>
      <c r="D28">
        <f t="shared" si="2"/>
        <v>2.7787145333296839</v>
      </c>
      <c r="E28">
        <f t="shared" si="3"/>
        <v>3.7066117434809116</v>
      </c>
    </row>
    <row r="29" spans="1:5" x14ac:dyDescent="0.2">
      <c r="A29">
        <v>27</v>
      </c>
      <c r="B29">
        <f t="shared" si="0"/>
        <v>2.0518305164802859</v>
      </c>
      <c r="C29">
        <f t="shared" si="1"/>
        <v>2.4726599119560069</v>
      </c>
      <c r="D29">
        <f t="shared" si="2"/>
        <v>2.770682957122212</v>
      </c>
      <c r="E29">
        <f t="shared" si="3"/>
        <v>3.6895917134592362</v>
      </c>
    </row>
    <row r="30" spans="1:5" x14ac:dyDescent="0.2">
      <c r="A30">
        <v>28</v>
      </c>
      <c r="B30">
        <f t="shared" si="0"/>
        <v>2.0484071417952445</v>
      </c>
      <c r="C30">
        <f t="shared" si="1"/>
        <v>2.467140097967472</v>
      </c>
      <c r="D30">
        <f t="shared" si="2"/>
        <v>2.7632624554614447</v>
      </c>
      <c r="E30">
        <f t="shared" si="3"/>
        <v>3.6739064007012763</v>
      </c>
    </row>
    <row r="31" spans="1:5" x14ac:dyDescent="0.2">
      <c r="A31">
        <v>29</v>
      </c>
      <c r="B31">
        <f t="shared" si="0"/>
        <v>2.0452296421327048</v>
      </c>
      <c r="C31">
        <f t="shared" si="1"/>
        <v>2.4620213601504126</v>
      </c>
      <c r="D31">
        <f t="shared" si="2"/>
        <v>2.7563859036706049</v>
      </c>
      <c r="E31">
        <f t="shared" si="3"/>
        <v>3.659405019466333</v>
      </c>
    </row>
    <row r="32" spans="1:5" x14ac:dyDescent="0.2">
      <c r="A32">
        <v>30</v>
      </c>
      <c r="B32">
        <f t="shared" si="0"/>
        <v>2.0422724563012378</v>
      </c>
      <c r="C32">
        <f t="shared" si="1"/>
        <v>2.4572615424005915</v>
      </c>
      <c r="D32">
        <f t="shared" si="2"/>
        <v>2.7499956535672259</v>
      </c>
      <c r="E32">
        <f t="shared" si="3"/>
        <v>3.6459586350420214</v>
      </c>
    </row>
    <row r="33" spans="1:5" x14ac:dyDescent="0.2">
      <c r="A33">
        <v>40</v>
      </c>
      <c r="B33">
        <f t="shared" si="0"/>
        <v>2.0210753903062737</v>
      </c>
      <c r="C33">
        <f t="shared" si="1"/>
        <v>2.4232567793348583</v>
      </c>
      <c r="D33">
        <f t="shared" si="2"/>
        <v>2.7044592674331631</v>
      </c>
      <c r="E33">
        <f t="shared" si="3"/>
        <v>3.5509657608633112</v>
      </c>
    </row>
    <row r="34" spans="1:5" x14ac:dyDescent="0.2">
      <c r="A34">
        <v>50</v>
      </c>
      <c r="B34">
        <f t="shared" si="0"/>
        <v>2.0085591121007611</v>
      </c>
      <c r="C34">
        <f t="shared" si="1"/>
        <v>2.4032719166741709</v>
      </c>
      <c r="D34">
        <f t="shared" si="2"/>
        <v>2.6777932709408443</v>
      </c>
      <c r="E34">
        <f t="shared" si="3"/>
        <v>3.4960128818111396</v>
      </c>
    </row>
    <row r="35" spans="1:5" x14ac:dyDescent="0.2">
      <c r="A35">
        <v>60</v>
      </c>
      <c r="B35">
        <f t="shared" si="0"/>
        <v>2.0002978220142609</v>
      </c>
      <c r="C35">
        <f t="shared" si="1"/>
        <v>2.3901194726249129</v>
      </c>
      <c r="D35">
        <f t="shared" si="2"/>
        <v>2.6602830288550381</v>
      </c>
      <c r="E35">
        <f t="shared" si="3"/>
        <v>3.4602004691963555</v>
      </c>
    </row>
    <row r="36" spans="1:5" x14ac:dyDescent="0.2">
      <c r="A36">
        <v>70</v>
      </c>
      <c r="B36">
        <f t="shared" si="0"/>
        <v>1.9944371117711854</v>
      </c>
      <c r="C36">
        <f t="shared" si="1"/>
        <v>2.3808074822914329</v>
      </c>
      <c r="D36">
        <f t="shared" si="2"/>
        <v>2.6479046237511512</v>
      </c>
      <c r="E36">
        <f t="shared" si="3"/>
        <v>3.4350145214208152</v>
      </c>
    </row>
    <row r="37" spans="1:5" x14ac:dyDescent="0.2">
      <c r="A37">
        <v>80</v>
      </c>
      <c r="B37">
        <f t="shared" si="0"/>
        <v>1.9900634212544475</v>
      </c>
      <c r="C37">
        <f t="shared" si="1"/>
        <v>2.3738682729673433</v>
      </c>
      <c r="D37">
        <f t="shared" si="2"/>
        <v>2.6386905963441825</v>
      </c>
      <c r="E37">
        <f t="shared" si="3"/>
        <v>3.4163374584769461</v>
      </c>
    </row>
    <row r="38" spans="1:5" x14ac:dyDescent="0.2">
      <c r="A38">
        <v>90</v>
      </c>
      <c r="B38">
        <f t="shared" si="0"/>
        <v>1.986674540703772</v>
      </c>
      <c r="C38">
        <f t="shared" si="1"/>
        <v>2.3684974762391677</v>
      </c>
      <c r="D38">
        <f t="shared" si="2"/>
        <v>2.6315651655871597</v>
      </c>
      <c r="E38">
        <f t="shared" si="3"/>
        <v>3.4019353068602105</v>
      </c>
    </row>
    <row r="39" spans="1:5" x14ac:dyDescent="0.2">
      <c r="A39">
        <v>100</v>
      </c>
      <c r="B39">
        <f t="shared" si="0"/>
        <v>1.9839715185235556</v>
      </c>
      <c r="C39">
        <f t="shared" si="1"/>
        <v>2.3642173662384813</v>
      </c>
      <c r="D39">
        <f t="shared" si="2"/>
        <v>2.6258905214380182</v>
      </c>
      <c r="E39">
        <f t="shared" si="3"/>
        <v>3.3904913111642285</v>
      </c>
    </row>
    <row r="40" spans="1:5" x14ac:dyDescent="0.2">
      <c r="A40">
        <v>120</v>
      </c>
      <c r="B40">
        <f t="shared" si="0"/>
        <v>1.9799304050824413</v>
      </c>
      <c r="C40">
        <f t="shared" si="1"/>
        <v>2.3578246126487556</v>
      </c>
      <c r="D40">
        <f t="shared" si="2"/>
        <v>2.617421145106865</v>
      </c>
      <c r="E40">
        <f t="shared" si="3"/>
        <v>3.3734537685625003</v>
      </c>
    </row>
    <row r="41" spans="1:5" x14ac:dyDescent="0.2">
      <c r="A41">
        <v>150</v>
      </c>
      <c r="B41">
        <f t="shared" si="0"/>
        <v>1.9759053308966197</v>
      </c>
      <c r="C41">
        <f t="shared" si="1"/>
        <v>2.3514645817783082</v>
      </c>
      <c r="D41">
        <f t="shared" si="2"/>
        <v>2.6090025658655387</v>
      </c>
      <c r="E41">
        <f t="shared" si="3"/>
        <v>3.3565689817424422</v>
      </c>
    </row>
    <row r="42" spans="1:5" x14ac:dyDescent="0.2">
      <c r="A42">
        <v>250</v>
      </c>
      <c r="B42">
        <f t="shared" si="0"/>
        <v>1.9694983934211476</v>
      </c>
      <c r="C42">
        <f t="shared" si="1"/>
        <v>2.3413561183859199</v>
      </c>
      <c r="D42">
        <f t="shared" si="2"/>
        <v>2.5956376304661806</v>
      </c>
      <c r="E42">
        <f t="shared" si="3"/>
        <v>3.3298672056731164</v>
      </c>
    </row>
    <row r="43" spans="1:5" x14ac:dyDescent="0.2">
      <c r="A43">
        <v>500</v>
      </c>
      <c r="B43">
        <f t="shared" si="0"/>
        <v>1.9647198374673649</v>
      </c>
      <c r="C43">
        <f t="shared" si="1"/>
        <v>2.3338289553523102</v>
      </c>
      <c r="D43">
        <f t="shared" si="2"/>
        <v>2.5856978351419295</v>
      </c>
      <c r="E43">
        <f t="shared" si="3"/>
        <v>3.3100911515226676</v>
      </c>
    </row>
    <row r="44" spans="1:5" x14ac:dyDescent="0.2">
      <c r="A44">
        <v>1000</v>
      </c>
      <c r="B44">
        <f t="shared" si="0"/>
        <v>1.9623390808264143</v>
      </c>
      <c r="C44">
        <f t="shared" si="1"/>
        <v>2.3300826747555341</v>
      </c>
      <c r="D44">
        <f t="shared" si="2"/>
        <v>2.5807546980659501</v>
      </c>
      <c r="E44">
        <f t="shared" si="3"/>
        <v>3.3002826484239298</v>
      </c>
    </row>
  </sheetData>
  <customSheetViews>
    <customSheetView guid="{EFD9C423-38E0-4C2B-8ACD-50D6B2DDE1AC}">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baseColWidth="10" defaultColWidth="8.83203125" defaultRowHeight="15" x14ac:dyDescent="0.2"/>
  <cols>
    <col min="1" max="1" width="13.5" bestFit="1" customWidth="1"/>
    <col min="2" max="2" width="14.33203125" bestFit="1" customWidth="1"/>
    <col min="3" max="3" width="14.5" bestFit="1" customWidth="1"/>
    <col min="4" max="4" width="19.83203125" style="2" bestFit="1" customWidth="1"/>
    <col min="5" max="5" width="23.33203125" style="2" bestFit="1" customWidth="1"/>
    <col min="6" max="7" width="8.83203125" style="2"/>
    <col min="9" max="9" width="9.1640625" customWidth="1"/>
    <col min="10" max="11" width="10.6640625" bestFit="1" customWidth="1"/>
  </cols>
  <sheetData>
    <row r="1" spans="1:12" s="7" customFormat="1" x14ac:dyDescent="0.2">
      <c r="A1" s="3" t="s">
        <v>19</v>
      </c>
      <c r="B1" s="3" t="s">
        <v>17</v>
      </c>
      <c r="C1" s="3" t="s">
        <v>18</v>
      </c>
      <c r="D1" s="8"/>
      <c r="E1" s="8"/>
      <c r="F1" s="8"/>
      <c r="G1" s="8"/>
      <c r="H1" s="8"/>
      <c r="I1" s="8"/>
      <c r="J1" s="8"/>
      <c r="K1" s="8"/>
      <c r="L1" s="8"/>
    </row>
    <row r="2" spans="1:12" x14ac:dyDescent="0.2">
      <c r="A2" t="s">
        <v>3</v>
      </c>
      <c r="B2">
        <v>13</v>
      </c>
      <c r="C2">
        <v>14</v>
      </c>
      <c r="H2" s="2"/>
      <c r="L2" s="2"/>
    </row>
    <row r="3" spans="1:12" x14ac:dyDescent="0.2">
      <c r="A3" t="s">
        <v>4</v>
      </c>
      <c r="B3">
        <v>9</v>
      </c>
      <c r="C3">
        <v>12</v>
      </c>
      <c r="H3" s="2"/>
      <c r="L3" s="2"/>
    </row>
    <row r="4" spans="1:12" x14ac:dyDescent="0.2">
      <c r="A4" t="s">
        <v>5</v>
      </c>
      <c r="B4">
        <v>10</v>
      </c>
      <c r="C4">
        <v>15</v>
      </c>
      <c r="H4" s="2"/>
      <c r="L4" s="2"/>
    </row>
    <row r="5" spans="1:12" x14ac:dyDescent="0.2">
      <c r="A5" t="s">
        <v>6</v>
      </c>
      <c r="B5">
        <v>10</v>
      </c>
      <c r="C5">
        <v>14</v>
      </c>
      <c r="H5" s="2"/>
      <c r="L5" s="2"/>
    </row>
    <row r="6" spans="1:12" x14ac:dyDescent="0.2">
      <c r="A6" t="s">
        <v>7</v>
      </c>
      <c r="B6">
        <v>7</v>
      </c>
      <c r="C6">
        <v>17</v>
      </c>
      <c r="H6" s="2"/>
      <c r="L6" s="2"/>
    </row>
    <row r="7" spans="1:12" x14ac:dyDescent="0.2">
      <c r="A7" t="s">
        <v>8</v>
      </c>
      <c r="B7">
        <v>5</v>
      </c>
      <c r="C7">
        <v>10</v>
      </c>
      <c r="H7" s="2"/>
      <c r="L7" s="2"/>
    </row>
    <row r="8" spans="1:12" s="2" customFormat="1" x14ac:dyDescent="0.2">
      <c r="A8" t="s">
        <v>9</v>
      </c>
      <c r="B8">
        <v>10</v>
      </c>
      <c r="C8" s="2">
        <v>15</v>
      </c>
      <c r="I8"/>
      <c r="J8"/>
      <c r="K8"/>
    </row>
    <row r="9" spans="1:12" x14ac:dyDescent="0.2">
      <c r="A9" t="s">
        <v>10</v>
      </c>
      <c r="B9">
        <v>14</v>
      </c>
      <c r="C9" s="2">
        <v>15</v>
      </c>
      <c r="H9" s="2"/>
      <c r="L9" s="2"/>
    </row>
    <row r="10" spans="1:12" x14ac:dyDescent="0.2">
      <c r="A10" t="s">
        <v>11</v>
      </c>
      <c r="B10">
        <v>9</v>
      </c>
      <c r="C10" s="2">
        <v>18</v>
      </c>
      <c r="H10" s="2"/>
      <c r="L10" s="2"/>
    </row>
    <row r="11" spans="1:12" x14ac:dyDescent="0.2">
      <c r="A11" t="s">
        <v>12</v>
      </c>
      <c r="B11">
        <v>9</v>
      </c>
      <c r="C11" s="2">
        <v>14</v>
      </c>
      <c r="H11" s="2"/>
      <c r="L11" s="2"/>
    </row>
    <row r="12" spans="1:12" x14ac:dyDescent="0.2">
      <c r="H12" s="2"/>
      <c r="L12" s="2"/>
    </row>
    <row r="13" spans="1:12" x14ac:dyDescent="0.2">
      <c r="A13" s="2"/>
      <c r="B13" s="2"/>
      <c r="C13" s="2"/>
      <c r="H13" s="2"/>
      <c r="L13" s="2"/>
    </row>
    <row r="14" spans="1:12" x14ac:dyDescent="0.2">
      <c r="A14" s="2" t="s">
        <v>34</v>
      </c>
      <c r="B14" s="1"/>
      <c r="C14" s="9"/>
      <c r="H14" s="2"/>
      <c r="L14" s="2"/>
    </row>
    <row r="15" spans="1:12" x14ac:dyDescent="0.2">
      <c r="C15" s="9"/>
      <c r="H15" s="2"/>
      <c r="I15" s="2"/>
      <c r="J15" s="2"/>
      <c r="K15" s="2"/>
      <c r="L15" s="2"/>
    </row>
    <row r="16" spans="1:12" x14ac:dyDescent="0.2">
      <c r="B16" s="2"/>
      <c r="C16" s="9"/>
    </row>
    <row r="17" spans="2:4" x14ac:dyDescent="0.2">
      <c r="B17" s="2"/>
      <c r="C17" s="9"/>
    </row>
    <row r="18" spans="2:4" x14ac:dyDescent="0.2">
      <c r="B18" s="2"/>
      <c r="D18" s="11"/>
    </row>
    <row r="19" spans="2:4" x14ac:dyDescent="0.2">
      <c r="B19" s="2"/>
      <c r="D19" s="11"/>
    </row>
    <row r="20" spans="2:4" x14ac:dyDescent="0.2">
      <c r="B20" s="2"/>
      <c r="C20" s="9"/>
      <c r="D20" s="11"/>
    </row>
    <row r="21" spans="2:4" x14ac:dyDescent="0.2">
      <c r="D21" s="11"/>
    </row>
  </sheetData>
  <customSheetViews>
    <customSheetView guid="{EFD9C423-38E0-4C2B-8ACD-50D6B2DDE1AC}">
      <selection activeCell="B14" sqref="B14"/>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D1:M51"/>
  <sheetViews>
    <sheetView zoomScale="120" zoomScaleNormal="120" workbookViewId="0">
      <selection activeCell="C15" sqref="C15"/>
    </sheetView>
  </sheetViews>
  <sheetFormatPr baseColWidth="10" defaultColWidth="8.83203125" defaultRowHeight="15" x14ac:dyDescent="0.2"/>
  <cols>
    <col min="1" max="1" width="7.83203125" customWidth="1"/>
    <col min="3" max="3" width="25.1640625" bestFit="1" customWidth="1"/>
    <col min="4" max="4" width="11.5" customWidth="1"/>
    <col min="7" max="8" width="26" bestFit="1" customWidth="1"/>
    <col min="12" max="12" width="14.33203125" bestFit="1" customWidth="1"/>
    <col min="13" max="13" width="20" bestFit="1" customWidth="1"/>
  </cols>
  <sheetData>
    <row r="1" spans="7:13" x14ac:dyDescent="0.2">
      <c r="G1" s="4" t="s">
        <v>14</v>
      </c>
      <c r="H1" s="4" t="s">
        <v>15</v>
      </c>
      <c r="L1" s="4"/>
      <c r="M1" s="4"/>
    </row>
    <row r="2" spans="7:13" x14ac:dyDescent="0.2">
      <c r="G2" s="5">
        <v>8.3000000000000007</v>
      </c>
      <c r="H2" s="5">
        <v>9.8000000000000007</v>
      </c>
      <c r="L2" s="6"/>
      <c r="M2" s="5"/>
    </row>
    <row r="3" spans="7:13" x14ac:dyDescent="0.2">
      <c r="G3" s="5">
        <v>7.5</v>
      </c>
      <c r="H3" s="5">
        <v>8.5</v>
      </c>
      <c r="L3" s="6"/>
      <c r="M3" s="5"/>
    </row>
    <row r="4" spans="7:13" x14ac:dyDescent="0.2">
      <c r="G4" s="5">
        <v>8</v>
      </c>
      <c r="H4" s="5">
        <v>10.3</v>
      </c>
      <c r="L4" s="6"/>
      <c r="M4" s="5"/>
    </row>
    <row r="5" spans="7:13" x14ac:dyDescent="0.2">
      <c r="G5" s="5">
        <v>10.6</v>
      </c>
      <c r="H5" s="5">
        <v>9.9</v>
      </c>
      <c r="L5" s="6"/>
      <c r="M5" s="5"/>
    </row>
    <row r="6" spans="7:13" x14ac:dyDescent="0.2">
      <c r="G6" s="5">
        <v>11.2</v>
      </c>
      <c r="H6" s="5">
        <v>8.8000000000000007</v>
      </c>
      <c r="L6" s="6"/>
      <c r="M6" s="5"/>
    </row>
    <row r="7" spans="7:13" x14ac:dyDescent="0.2">
      <c r="G7" s="5">
        <v>9.1</v>
      </c>
      <c r="H7" s="5">
        <v>10.1</v>
      </c>
      <c r="L7" s="6"/>
      <c r="M7" s="5"/>
    </row>
    <row r="8" spans="7:13" x14ac:dyDescent="0.2">
      <c r="G8" s="5">
        <v>9.5</v>
      </c>
      <c r="H8" s="5">
        <v>8.1999999999999993</v>
      </c>
      <c r="L8" s="6"/>
      <c r="M8" s="5"/>
    </row>
    <row r="9" spans="7:13" x14ac:dyDescent="0.2">
      <c r="G9" s="5">
        <v>10.5</v>
      </c>
      <c r="H9" s="5">
        <v>8</v>
      </c>
      <c r="L9" s="6"/>
      <c r="M9" s="5"/>
    </row>
    <row r="10" spans="7:13" x14ac:dyDescent="0.2">
      <c r="G10" s="5">
        <v>8.4</v>
      </c>
      <c r="H10" s="5">
        <v>8.9</v>
      </c>
      <c r="L10" s="6"/>
      <c r="M10" s="5"/>
    </row>
    <row r="11" spans="7:13" x14ac:dyDescent="0.2">
      <c r="G11" s="5">
        <v>8.6</v>
      </c>
      <c r="H11" s="5">
        <v>9.1</v>
      </c>
      <c r="L11" s="6"/>
      <c r="M11" s="5"/>
    </row>
    <row r="12" spans="7:13" x14ac:dyDescent="0.2">
      <c r="G12" s="5">
        <v>9.1999999999999993</v>
      </c>
      <c r="H12" s="5">
        <v>9.8000000000000007</v>
      </c>
      <c r="L12" s="6"/>
      <c r="M12" s="5"/>
    </row>
    <row r="13" spans="7:13" x14ac:dyDescent="0.2">
      <c r="G13" s="5">
        <v>8.8000000000000007</v>
      </c>
      <c r="H13" s="5">
        <v>10.1</v>
      </c>
      <c r="L13" s="6"/>
      <c r="M13" s="5"/>
    </row>
    <row r="14" spans="7:13" x14ac:dyDescent="0.2">
      <c r="G14" s="5">
        <v>8.5</v>
      </c>
      <c r="H14" s="5">
        <v>8.5500000000000007</v>
      </c>
      <c r="L14" s="6"/>
      <c r="M14" s="5"/>
    </row>
    <row r="15" spans="7:13" x14ac:dyDescent="0.2">
      <c r="G15" s="5">
        <v>8</v>
      </c>
      <c r="H15" s="5">
        <v>9.3000000000000007</v>
      </c>
      <c r="L15" s="6"/>
      <c r="M15" s="5"/>
    </row>
    <row r="16" spans="7:13" x14ac:dyDescent="0.2">
      <c r="G16" s="5">
        <v>9.6999999999999993</v>
      </c>
      <c r="H16" s="5">
        <v>10</v>
      </c>
      <c r="L16" s="6"/>
      <c r="M16" s="5"/>
    </row>
    <row r="17" spans="4:13" x14ac:dyDescent="0.2">
      <c r="G17" s="5">
        <v>8.4</v>
      </c>
      <c r="H17" s="5">
        <v>10.7</v>
      </c>
      <c r="L17" s="6"/>
      <c r="M17" s="5"/>
    </row>
    <row r="18" spans="4:13" x14ac:dyDescent="0.2">
      <c r="G18" s="5">
        <v>7.9</v>
      </c>
      <c r="H18" s="5">
        <v>9.1</v>
      </c>
      <c r="L18" s="6"/>
      <c r="M18" s="5"/>
    </row>
    <row r="19" spans="4:13" x14ac:dyDescent="0.2">
      <c r="D19" s="2"/>
      <c r="E19" s="2"/>
      <c r="G19" s="5">
        <v>9.3000000000000007</v>
      </c>
      <c r="H19" s="5">
        <v>8.8000000000000007</v>
      </c>
      <c r="L19" s="6"/>
      <c r="M19" s="5"/>
    </row>
    <row r="20" spans="4:13" x14ac:dyDescent="0.2">
      <c r="D20" s="2"/>
      <c r="E20" s="2"/>
      <c r="G20" s="5">
        <v>7.7</v>
      </c>
      <c r="H20" s="5">
        <v>10.4</v>
      </c>
      <c r="J20" s="2"/>
      <c r="L20" s="6"/>
      <c r="M20" s="5"/>
    </row>
    <row r="21" spans="4:13" x14ac:dyDescent="0.2">
      <c r="G21" s="5">
        <v>8.5</v>
      </c>
      <c r="H21" s="5">
        <v>10.7</v>
      </c>
      <c r="L21" s="6"/>
      <c r="M21" s="5"/>
    </row>
    <row r="22" spans="4:13" x14ac:dyDescent="0.2">
      <c r="G22" s="5">
        <v>8.1999999999999993</v>
      </c>
      <c r="H22" s="5">
        <v>9.15</v>
      </c>
      <c r="L22" s="6"/>
      <c r="M22" s="5"/>
    </row>
    <row r="23" spans="4:13" x14ac:dyDescent="0.2">
      <c r="G23" s="5">
        <v>9.6999999999999993</v>
      </c>
      <c r="H23" s="5">
        <v>11.2</v>
      </c>
      <c r="L23" s="6"/>
      <c r="M23" s="5"/>
    </row>
    <row r="24" spans="4:13" x14ac:dyDescent="0.2">
      <c r="G24" s="5">
        <v>10.3</v>
      </c>
      <c r="H24" s="5">
        <v>10.5</v>
      </c>
      <c r="L24" s="6"/>
      <c r="M24" s="5"/>
    </row>
    <row r="25" spans="4:13" x14ac:dyDescent="0.2">
      <c r="G25" s="5">
        <v>10.199999999999999</v>
      </c>
      <c r="H25" s="5">
        <v>9.6999999999999993</v>
      </c>
      <c r="L25" s="6"/>
      <c r="M25" s="5"/>
    </row>
    <row r="26" spans="4:13" x14ac:dyDescent="0.2">
      <c r="G26" s="5">
        <v>8.9</v>
      </c>
      <c r="H26" s="5">
        <v>8.9</v>
      </c>
      <c r="L26" s="6"/>
      <c r="M26" s="5"/>
    </row>
    <row r="27" spans="4:13" x14ac:dyDescent="0.2">
      <c r="G27" s="5">
        <v>9.6</v>
      </c>
      <c r="H27" s="5">
        <v>10.1</v>
      </c>
      <c r="L27" s="6"/>
      <c r="M27" s="5"/>
    </row>
    <row r="28" spans="4:13" x14ac:dyDescent="0.2">
      <c r="G28" s="5">
        <v>7.85</v>
      </c>
      <c r="H28" s="5">
        <v>8.9</v>
      </c>
      <c r="L28" s="6"/>
      <c r="M28" s="5"/>
    </row>
    <row r="29" spans="4:13" x14ac:dyDescent="0.2">
      <c r="G29" s="5">
        <v>9.6</v>
      </c>
      <c r="H29" s="5">
        <v>9.6</v>
      </c>
      <c r="L29" s="6"/>
      <c r="M29" s="5"/>
    </row>
    <row r="30" spans="4:13" x14ac:dyDescent="0.2">
      <c r="G30" s="5">
        <v>9.8000000000000007</v>
      </c>
      <c r="H30" s="5">
        <v>8.5</v>
      </c>
      <c r="L30" s="6"/>
      <c r="M30" s="5"/>
    </row>
    <row r="31" spans="4:13" x14ac:dyDescent="0.2">
      <c r="G31" s="5">
        <v>8.8000000000000007</v>
      </c>
      <c r="H31" s="5">
        <v>10.08</v>
      </c>
      <c r="L31" s="6"/>
      <c r="M31" s="5"/>
    </row>
    <row r="32" spans="4:13" x14ac:dyDescent="0.2">
      <c r="G32" s="5">
        <v>9</v>
      </c>
      <c r="H32" s="5">
        <v>9.4499999999999993</v>
      </c>
      <c r="L32" s="6"/>
      <c r="M32" s="5"/>
    </row>
    <row r="33" spans="7:13" x14ac:dyDescent="0.2">
      <c r="G33" s="5">
        <v>9.1</v>
      </c>
      <c r="H33" s="5">
        <v>8.31</v>
      </c>
      <c r="L33" s="6"/>
      <c r="M33" s="5"/>
    </row>
    <row r="34" spans="7:13" x14ac:dyDescent="0.2">
      <c r="G34" s="5">
        <v>9.1999999999999993</v>
      </c>
      <c r="H34" s="5">
        <v>9.8000000000000007</v>
      </c>
      <c r="L34" s="6"/>
      <c r="M34" s="5"/>
    </row>
    <row r="35" spans="7:13" x14ac:dyDescent="0.2">
      <c r="G35" s="5">
        <v>8.8000000000000007</v>
      </c>
      <c r="H35" s="5">
        <v>9.6999999999999993</v>
      </c>
      <c r="L35" s="6"/>
      <c r="M35" s="5"/>
    </row>
    <row r="36" spans="7:13" x14ac:dyDescent="0.2">
      <c r="G36" s="5">
        <v>9.1999999999999993</v>
      </c>
      <c r="H36" s="5">
        <v>10.38</v>
      </c>
      <c r="L36" s="6"/>
      <c r="M36" s="5"/>
    </row>
    <row r="37" spans="7:13" x14ac:dyDescent="0.2">
      <c r="G37" s="5">
        <v>8.8000000000000007</v>
      </c>
      <c r="H37" s="5">
        <v>10.61</v>
      </c>
      <c r="L37" s="6"/>
      <c r="M37" s="5"/>
    </row>
    <row r="38" spans="7:13" x14ac:dyDescent="0.2">
      <c r="G38" s="5">
        <v>9.4</v>
      </c>
      <c r="H38" s="5">
        <v>8.3800000000000008</v>
      </c>
      <c r="L38" s="6"/>
      <c r="M38" s="5"/>
    </row>
    <row r="39" spans="7:13" x14ac:dyDescent="0.2">
      <c r="G39" s="5">
        <v>8.3000000000000007</v>
      </c>
      <c r="H39" s="5">
        <v>10.78</v>
      </c>
      <c r="L39" s="6"/>
      <c r="M39" s="5"/>
    </row>
    <row r="40" spans="7:13" x14ac:dyDescent="0.2">
      <c r="G40" s="5">
        <v>8.4</v>
      </c>
      <c r="H40" s="5">
        <v>11.01</v>
      </c>
      <c r="L40" s="6"/>
      <c r="M40" s="5"/>
    </row>
    <row r="41" spans="7:13" x14ac:dyDescent="0.2">
      <c r="G41" s="5">
        <v>10.199999999999999</v>
      </c>
      <c r="H41" s="5">
        <v>10.68</v>
      </c>
      <c r="L41" s="6"/>
      <c r="M41" s="5"/>
    </row>
    <row r="42" spans="7:13" x14ac:dyDescent="0.2">
      <c r="G42" s="5">
        <v>9.3000000000000007</v>
      </c>
      <c r="H42" s="5">
        <v>8.7799999999999994</v>
      </c>
      <c r="L42" s="6"/>
      <c r="M42" s="5"/>
    </row>
    <row r="43" spans="7:13" x14ac:dyDescent="0.2">
      <c r="G43" s="5">
        <v>10.199999999999999</v>
      </c>
      <c r="H43" s="5">
        <v>10.28</v>
      </c>
      <c r="L43" s="6"/>
      <c r="M43" s="5"/>
    </row>
    <row r="44" spans="7:13" x14ac:dyDescent="0.2">
      <c r="G44" s="5">
        <v>10.5</v>
      </c>
      <c r="H44" s="5">
        <v>10.86</v>
      </c>
      <c r="L44" s="6"/>
      <c r="M44" s="5"/>
    </row>
    <row r="45" spans="7:13" x14ac:dyDescent="0.2">
      <c r="G45" s="5">
        <v>9</v>
      </c>
      <c r="H45" s="5">
        <v>11.21</v>
      </c>
      <c r="L45" s="6"/>
      <c r="M45" s="5"/>
    </row>
    <row r="46" spans="7:13" x14ac:dyDescent="0.2">
      <c r="G46" s="5">
        <v>9.8000000000000007</v>
      </c>
      <c r="H46" s="5">
        <v>9.48</v>
      </c>
      <c r="L46" s="6"/>
      <c r="M46" s="5"/>
    </row>
    <row r="47" spans="7:13" x14ac:dyDescent="0.2">
      <c r="G47" s="5">
        <v>9.3000000000000007</v>
      </c>
      <c r="H47" s="5">
        <v>9.31</v>
      </c>
      <c r="L47" s="6"/>
      <c r="M47" s="5"/>
    </row>
    <row r="48" spans="7:13" x14ac:dyDescent="0.2">
      <c r="G48" s="5">
        <v>7.6</v>
      </c>
      <c r="H48" s="5">
        <v>9.86</v>
      </c>
      <c r="L48" s="6"/>
      <c r="M48" s="5"/>
    </row>
    <row r="49" spans="7:13" x14ac:dyDescent="0.2">
      <c r="G49" s="5">
        <v>10.5</v>
      </c>
      <c r="H49" s="5">
        <v>9.2799999999999994</v>
      </c>
      <c r="L49" s="6"/>
      <c r="M49" s="5"/>
    </row>
    <row r="50" spans="7:13" x14ac:dyDescent="0.2">
      <c r="G50" s="5">
        <v>9.6999999999999993</v>
      </c>
      <c r="H50" s="5">
        <v>9.85</v>
      </c>
      <c r="L50" s="6"/>
      <c r="M50" s="5"/>
    </row>
    <row r="51" spans="7:13" x14ac:dyDescent="0.2">
      <c r="G51" s="5">
        <v>8.6</v>
      </c>
      <c r="H51" s="5">
        <v>10</v>
      </c>
      <c r="L51" s="6"/>
      <c r="M51" s="5"/>
    </row>
  </sheetData>
  <customSheetViews>
    <customSheetView guid="{EFD9C423-38E0-4C2B-8ACD-50D6B2DDE1AC}">
      <pageMargins left="0.7" right="0.7" top="0.75" bottom="0.75" header="0.3" footer="0.3"/>
      <pageSetup orientation="portrait" r:id="rId1"/>
    </customSheetView>
  </customSheetViews>
  <phoneticPr fontId="10" type="noConversion"/>
  <pageMargins left="0.7" right="0.7" top="0.75" bottom="0.75" header="0.3" footer="0.3"/>
  <pageSetup scale="6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Manual Calculations</vt:lpstr>
      <vt:lpstr>t-values</vt:lpstr>
      <vt:lpstr>T.TEST Function</vt:lpstr>
      <vt:lpstr>Exercise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Microsoft Office User</cp:lastModifiedBy>
  <cp:lastPrinted>2017-10-12T02:04:27Z</cp:lastPrinted>
  <dcterms:created xsi:type="dcterms:W3CDTF">2015-02-09T15:20:01Z</dcterms:created>
  <dcterms:modified xsi:type="dcterms:W3CDTF">2018-01-18T20:18:05Z</dcterms:modified>
</cp:coreProperties>
</file>