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vkarpaka/Montgomery College Dropbox/Vedham Karpakakunjaram/NIQB CellCyleMitosis Module/Cell Cycle and Mitosis Published Version/"/>
    </mc:Choice>
  </mc:AlternateContent>
  <xr:revisionPtr revIDLastSave="0" documentId="8_{C5B8AD21-BB65-3F42-B354-21D1D1135379}" xr6:coauthVersionLast="47" xr6:coauthVersionMax="47" xr10:uidLastSave="{00000000-0000-0000-0000-000000000000}"/>
  <bookViews>
    <workbookView xWindow="0" yWindow="0" windowWidth="25600" windowHeight="16000" xr2:uid="{82D4EE56-086F-47C0-AF08-57F5DCF9D661}"/>
  </bookViews>
  <sheets>
    <sheet name="Notes for Instructor" sheetId="4" r:id="rId1"/>
    <sheet name="Individual Data" sheetId="1" r:id="rId2"/>
    <sheet name="Group Data" sheetId="2" r:id="rId3"/>
    <sheet name="Class Data" sheetId="3" r:id="rId4"/>
    <sheet name="Data Analysis Summary"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5" l="1"/>
  <c r="L13" i="5" s="1"/>
  <c r="F13" i="5"/>
  <c r="E13" i="5"/>
  <c r="J13" i="5"/>
  <c r="I13" i="5"/>
  <c r="K10" i="5"/>
  <c r="L10" i="5" s="1"/>
  <c r="K9" i="5"/>
  <c r="K8" i="5"/>
  <c r="K7" i="5"/>
  <c r="K6" i="5"/>
  <c r="K5" i="5"/>
  <c r="L5" i="5" s="1"/>
  <c r="J10" i="5"/>
  <c r="J9" i="5"/>
  <c r="J8" i="5"/>
  <c r="J7" i="5"/>
  <c r="J6" i="5"/>
  <c r="J5" i="5"/>
  <c r="I10" i="5"/>
  <c r="I9" i="5"/>
  <c r="I8" i="5"/>
  <c r="I7" i="5"/>
  <c r="I6" i="5"/>
  <c r="I5" i="5"/>
  <c r="F10" i="5"/>
  <c r="F9" i="5"/>
  <c r="F8" i="5"/>
  <c r="F7" i="5"/>
  <c r="F6" i="5"/>
  <c r="F5" i="5"/>
  <c r="E10" i="5"/>
  <c r="E9" i="5"/>
  <c r="E8" i="5"/>
  <c r="E7" i="5"/>
  <c r="E6" i="5"/>
  <c r="E5" i="5"/>
  <c r="B2" i="3"/>
  <c r="C1" i="3"/>
  <c r="D1" i="3"/>
  <c r="E1" i="3"/>
  <c r="F1" i="3"/>
  <c r="G1" i="3"/>
  <c r="H1" i="3"/>
  <c r="I1" i="3"/>
  <c r="J1" i="3"/>
  <c r="K1" i="3"/>
  <c r="L1" i="3"/>
  <c r="M1" i="3"/>
  <c r="N1" i="3"/>
  <c r="O1" i="3"/>
  <c r="P1" i="3"/>
  <c r="Q1" i="3"/>
  <c r="R1" i="3"/>
  <c r="S1" i="3"/>
  <c r="T1" i="3"/>
  <c r="U1" i="3"/>
  <c r="V1" i="3"/>
  <c r="W1" i="3"/>
  <c r="X1" i="3"/>
  <c r="Y1" i="3"/>
  <c r="C2" i="3"/>
  <c r="D2" i="3"/>
  <c r="E2" i="3"/>
  <c r="F2" i="3"/>
  <c r="G2" i="3"/>
  <c r="H2" i="3"/>
  <c r="I2" i="3"/>
  <c r="J2" i="3"/>
  <c r="K2" i="3"/>
  <c r="L2" i="3"/>
  <c r="M2" i="3"/>
  <c r="N2" i="3"/>
  <c r="O2" i="3"/>
  <c r="P2" i="3"/>
  <c r="Q2" i="3"/>
  <c r="R2" i="3"/>
  <c r="S2" i="3"/>
  <c r="T2" i="3"/>
  <c r="U2" i="3"/>
  <c r="V2" i="3"/>
  <c r="W2" i="3"/>
  <c r="X2" i="3"/>
  <c r="Y2" i="3"/>
  <c r="B1" i="3"/>
  <c r="B25" i="1"/>
  <c r="C25" i="1"/>
  <c r="D25" i="1"/>
  <c r="E25" i="1"/>
  <c r="F25" i="1"/>
  <c r="G25" i="1"/>
  <c r="H25" i="1"/>
  <c r="I25" i="1"/>
  <c r="J25" i="1"/>
  <c r="K25" i="1"/>
  <c r="L25" i="1"/>
  <c r="M25" i="1"/>
  <c r="N25" i="1"/>
  <c r="O25" i="1"/>
  <c r="P25" i="1"/>
  <c r="Q25" i="1"/>
  <c r="R25" i="1"/>
  <c r="S25" i="1"/>
  <c r="T25" i="1"/>
  <c r="U25" i="1"/>
  <c r="V25" i="1"/>
  <c r="W25" i="1"/>
  <c r="X25" i="1"/>
  <c r="Y25" i="1"/>
  <c r="B26" i="1"/>
  <c r="C26" i="1"/>
  <c r="D26" i="1"/>
  <c r="E26" i="1"/>
  <c r="F26" i="1"/>
  <c r="G26" i="1"/>
  <c r="H26" i="1"/>
  <c r="I26" i="1"/>
  <c r="J26" i="1"/>
  <c r="K26" i="1"/>
  <c r="L26" i="1"/>
  <c r="M26" i="1"/>
  <c r="N26" i="1"/>
  <c r="O26" i="1"/>
  <c r="P26" i="1"/>
  <c r="Q26" i="1"/>
  <c r="R26" i="1"/>
  <c r="S26" i="1"/>
  <c r="T26" i="1"/>
  <c r="U26" i="1"/>
  <c r="V26" i="1"/>
  <c r="W26" i="1"/>
  <c r="X26" i="1"/>
  <c r="Y26" i="1"/>
  <c r="A25" i="1"/>
  <c r="A26" i="1"/>
  <c r="G3" i="2"/>
  <c r="F3" i="2"/>
  <c r="E3" i="2"/>
  <c r="D3" i="2"/>
  <c r="C3" i="2"/>
  <c r="B3" i="2"/>
  <c r="B2" i="2"/>
  <c r="G2" i="2"/>
  <c r="F2" i="2"/>
  <c r="E2" i="2"/>
  <c r="D2" i="2"/>
  <c r="C2" i="2"/>
  <c r="L8" i="5" l="1"/>
  <c r="L6" i="5"/>
  <c r="L7" i="5"/>
  <c r="L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tc={EA669028-01AD-C040-A319-747581C92918}</author>
  </authors>
  <commentList>
    <comment ref="L2" authorId="0" shapeId="0" xr:uid="{EA669028-01AD-C040-A319-747581C92918}">
      <text>
        <t>[Threaded comment]
Your version of Excel allows you to read this threaded comment; however, any edits to it will get removed if the file is opened in a newer version of Excel. Learn more: https://go.microsoft.com/fwlink/?linkid=870924
Comment:
    I love this graph - particularly the individual observations - but I wonder if it will confuse students. I took what I think will be a more familiar approach and used a bar graph (see last tab of spreadsheet) to compare means and SEs. Let me know what you think.
Reply:
    It is wonderful Sean, much appreciated.
Reply:
    I have added some instructions for how to use this workbook for instructors, please let me know if this is ok with you too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tc={FF3FC41D-8CD0-9E48-8259-92D48AA2FF19}</author>
  </authors>
  <commentList>
    <comment ref="H2" authorId="0" shapeId="0" xr:uid="{FF3FC41D-8CD0-9E48-8259-92D48AA2FF19}">
      <text>
        <t>[Threaded comment]
Your version of Excel allows you to read this threaded comment; however, any edits to it will get removed if the file is opened in a newer version of Excel. Learn more: https://go.microsoft.com/fwlink/?linkid=870924
Comment:
    This table layout shows students how to  calculate the SE</t>
      </text>
    </comment>
  </commentList>
</comments>
</file>

<file path=xl/sharedStrings.xml><?xml version="1.0" encoding="utf-8"?>
<sst xmlns="http://schemas.openxmlformats.org/spreadsheetml/2006/main" count="75" uniqueCount="47">
  <si>
    <t>Student Name</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</si>
  <si>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</si>
  <si>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</si>
  <si>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</si>
  <si>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</si>
  <si>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</si>
  <si>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</si>
  <si>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</si>
  <si>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</si>
  <si>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</si>
  <si>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</si>
  <si>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</si>
  <si>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</si>
  <si>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</si>
  <si>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</si>
  <si>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</si>
  <si>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</si>
  <si>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</si>
  <si>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</si>
  <si>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</si>
  <si>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</si>
  <si>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</si>
  <si>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</si>
  <si>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</si>
  <si>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</si>
  <si>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Mitotic Index %</t>
  </si>
  <si>
    <t xml:space="preserve">Group </t>
  </si>
  <si>
    <t>Group 1</t>
  </si>
  <si>
    <t>Group 2</t>
  </si>
  <si>
    <t>Group 3</t>
  </si>
  <si>
    <t>Group 4</t>
  </si>
  <si>
    <t>Group 5</t>
  </si>
  <si>
    <t>Group 6</t>
  </si>
  <si>
    <t>MI mean</t>
  </si>
  <si>
    <t>MI Standard error</t>
  </si>
  <si>
    <t>Entire Class Mean:</t>
  </si>
  <si>
    <t>Entire Class SE</t>
  </si>
  <si>
    <t>Group</t>
  </si>
  <si>
    <t>MI SE</t>
  </si>
  <si>
    <t>Count</t>
  </si>
  <si>
    <t>Mean</t>
  </si>
  <si>
    <t>SD</t>
  </si>
  <si>
    <t>SE</t>
  </si>
  <si>
    <t>Class</t>
  </si>
  <si>
    <t xml:space="preserve"> Class</t>
  </si>
  <si>
    <t>Notes for Instructors</t>
  </si>
  <si>
    <t>This workbook is divided into four separate tabs, the first tab is to input each students' individual data,the second tab is to input group data, the third tab is for the class data and the last tab is to show the data analysis using a bar graph. Sample data has been added to the workbook to help orient instructors. Please substitute your class data as needed within the workbook. 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</si>
</sst>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 x14ac:knownFonts="1">
    <font>
      <sz val="11"/>
      <color theme="1"/>
      <name val="Calibri"/>
      <family val="2"/>
      <scheme val="minor"/>
    </font>
    <font>
      <sz val="8"/>
      <name val="Calibri"/>
      <family val="2"/>
      <scheme val="minor"/>
    </font>
    <font>
      <sz val="11"/>
      <color rgb="FF00000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CFF"/>
        <bgColor indexed="64"/>
      </patternFill>
    </fill>
    <fill>
      <patternFill patternType="solid">
        <fgColor rgb="FFF3F2B8"/>
        <bgColor indexed="64"/>
      </patternFill>
    </fill>
    <fill>
      <patternFill patternType="solid">
        <fgColor rgb="FFCAB9E1"/>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Protection="1">
      <protection hidden="1"/>
    </xf>
    <xf numFmtId="0" fontId="0" fillId="0" borderId="0" xfId="0" applyAlignment="1">
      <alignment horizontal="center"/>
    </xf>
    <xf numFmtId="0" fontId="2"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8"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2" fontId="0" fillId="2" borderId="1" xfId="0" applyNumberFormat="1" applyFill="1" applyBorder="1" applyAlignment="1">
      <alignment horizontal="center"/>
    </xf>
    <xf numFmtId="2" fontId="0" fillId="3" borderId="1" xfId="0" applyNumberFormat="1" applyFill="1" applyBorder="1" applyAlignment="1">
      <alignment horizontal="center"/>
    </xf>
    <xf numFmtId="2" fontId="0" fillId="8" borderId="1" xfId="0" applyNumberFormat="1" applyFill="1" applyBorder="1" applyAlignment="1">
      <alignment horizontal="center"/>
    </xf>
    <xf numFmtId="2" fontId="0" fillId="5" borderId="1" xfId="0" applyNumberFormat="1" applyFill="1" applyBorder="1" applyAlignment="1">
      <alignment horizontal="center"/>
    </xf>
    <xf numFmtId="2" fontId="0" fillId="6" borderId="1" xfId="0" applyNumberFormat="1" applyFill="1" applyBorder="1" applyAlignment="1">
      <alignment horizontal="center"/>
    </xf>
    <xf numFmtId="2" fontId="0" fillId="7" borderId="1" xfId="0" applyNumberFormat="1" applyFill="1" applyBorder="1" applyAlignment="1">
      <alignment horizontal="center"/>
    </xf>
    <xf numFmtId="2" fontId="0" fillId="0" borderId="0" xfId="0" applyNumberFormat="1"/>
    <xf numFmtId="165" fontId="0" fillId="2" borderId="1" xfId="0" applyNumberFormat="1" applyFill="1" applyBorder="1" applyAlignment="1">
      <alignment horizontal="center"/>
    </xf>
    <xf numFmtId="165" fontId="0" fillId="3" borderId="1" xfId="0" applyNumberFormat="1" applyFill="1" applyBorder="1" applyAlignment="1">
      <alignment horizontal="center"/>
    </xf>
    <xf numFmtId="165" fontId="0" fillId="8" borderId="1" xfId="0" applyNumberFormat="1" applyFill="1" applyBorder="1" applyAlignment="1">
      <alignment horizontal="center"/>
    </xf>
    <xf numFmtId="165" fontId="0" fillId="5" borderId="1" xfId="0" applyNumberFormat="1" applyFill="1" applyBorder="1" applyAlignment="1">
      <alignment horizontal="center"/>
    </xf>
    <xf numFmtId="165" fontId="0" fillId="6" borderId="1" xfId="0" applyNumberFormat="1" applyFill="1" applyBorder="1" applyAlignment="1">
      <alignment horizontal="center"/>
    </xf>
    <xf numFmtId="165" fontId="0" fillId="7" borderId="1" xfId="0" applyNumberFormat="1" applyFill="1" applyBorder="1" applyAlignment="1">
      <alignment horizontal="center"/>
    </xf>
    <xf numFmtId="0" fontId="0" fillId="9" borderId="0" xfId="0" applyFill="1" applyAlignment="1">
      <alignment horizontal="center"/>
    </xf>
    <xf numFmtId="164" fontId="0" fillId="9" borderId="0" xfId="0" applyNumberFormat="1" applyFill="1" applyAlignment="1">
      <alignment horizontal="center"/>
    </xf>
    <xf numFmtId="1" fontId="0" fillId="9" borderId="0" xfId="0" applyNumberFormat="1" applyFill="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FFCCFF"/>
      <color rgb="FFCAB9E1"/>
      <color rgb="FFF3F2B8"/>
      <color rgb="FFFFFD78"/>
      <color rgb="FF8A6E8A"/>
      <color rgb="FFC59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Mean and SE compared</a:t>
            </a:r>
            <a:r>
              <a:rPr lang="en-US" baseline="0"/>
              <a:t> to Group Means and SE </a:t>
            </a:r>
          </a:p>
          <a:p>
            <a:pPr>
              <a:defRPr/>
            </a:pPr>
            <a:r>
              <a:rPr lang="en-US" baseline="0"/>
              <a:t>and Individual MI</a:t>
            </a:r>
            <a:endParaRPr lang="en-US"/>
          </a:p>
        </c:rich>
      </c:tx>
      <c:layout>
        <c:manualLayout>
          <c:xMode val="edge"/>
          <c:yMode val="edge"/>
          <c:x val="0.2106728704366499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Individual Data</c:v>
          </c:tx>
          <c:spPr>
            <a:ln w="25400" cap="rnd">
              <a:noFill/>
              <a:round/>
            </a:ln>
            <a:effectLst/>
          </c:spPr>
          <c:marker>
            <c:symbol val="circle"/>
            <c:size val="5"/>
            <c:spPr>
              <a:solidFill>
                <a:schemeClr val="accent2"/>
              </a:solidFill>
              <a:ln w="9525">
                <a:solidFill>
                  <a:schemeClr val="accent2"/>
                </a:solidFill>
              </a:ln>
              <a:effectLst/>
            </c:spPr>
          </c:marker>
          <c:dPt>
            <c:idx val="0"/>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7-123D-FB43-8D76-1767CBBDE715}"/>
              </c:ext>
            </c:extLst>
          </c:dPt>
          <c:dPt>
            <c:idx val="1"/>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6-123D-FB43-8D76-1767CBBDE715}"/>
              </c:ext>
            </c:extLst>
          </c:dPt>
          <c:dPt>
            <c:idx val="2"/>
            <c:marker>
              <c:symbol val="circle"/>
              <c:size val="5"/>
              <c:spPr>
                <a:solidFill>
                  <a:srgbClr val="00B0F0"/>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5-123D-FB43-8D76-1767CBBDE715}"/>
              </c:ext>
            </c:extLst>
          </c:dPt>
          <c:dPt>
            <c:idx val="3"/>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9-123D-FB43-8D76-1767CBBDE715}"/>
              </c:ext>
            </c:extLst>
          </c:dPt>
          <c:dPt>
            <c:idx val="4"/>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8-123D-FB43-8D76-1767CBBDE715}"/>
              </c:ext>
            </c:extLst>
          </c:dPt>
          <c:dPt>
            <c:idx val="5"/>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A-123D-FB43-8D76-1767CBBDE715}"/>
              </c:ext>
            </c:extLst>
          </c:dPt>
          <c:dPt>
            <c:idx val="6"/>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3-123D-FB43-8D76-1767CBBDE715}"/>
              </c:ext>
            </c:extLst>
          </c:dPt>
          <c:dPt>
            <c:idx val="7"/>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B-123D-FB43-8D76-1767CBBDE715}"/>
              </c:ext>
            </c:extLst>
          </c:dPt>
          <c:dPt>
            <c:idx val="8"/>
            <c:marker>
              <c:symbol val="circle"/>
              <c:size val="5"/>
              <c:spPr>
                <a:solidFill>
                  <a:schemeClr val="accent2"/>
                </a:solidFill>
                <a:ln w="9525">
                  <a:solidFill>
                    <a:schemeClr val="accent2"/>
                  </a:solidFill>
                </a:ln>
                <a:effectLst/>
              </c:spPr>
            </c:marker>
            <c:bubble3D val="0"/>
            <c:extLst>
              <c:ext xmlns:c16="http://schemas.microsoft.com/office/drawing/2014/chart" uri="{C3380CC4-5D6E-409C-BE32-E72D297353CC}">
                <c16:uniqueId val="{0000000C-123D-FB43-8D76-1767CBBDE715}"/>
              </c:ext>
            </c:extLst>
          </c:dPt>
          <c:dPt>
            <c:idx val="12"/>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D-123D-FB43-8D76-1767CBBDE715}"/>
              </c:ext>
            </c:extLst>
          </c:dPt>
          <c:dPt>
            <c:idx val="13"/>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E-123D-FB43-8D76-1767CBBDE715}"/>
              </c:ext>
            </c:extLst>
          </c:dPt>
          <c:dPt>
            <c:idx val="14"/>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4-123D-FB43-8D76-1767CBBDE715}"/>
              </c:ext>
            </c:extLst>
          </c:dPt>
          <c:dPt>
            <c:idx val="15"/>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F-123D-FB43-8D76-1767CBBDE715}"/>
              </c:ext>
            </c:extLst>
          </c:dPt>
          <c:dPt>
            <c:idx val="16"/>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0-123D-FB43-8D76-1767CBBDE715}"/>
              </c:ext>
            </c:extLst>
          </c:dPt>
          <c:dPt>
            <c:idx val="17"/>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2-123D-FB43-8D76-1767CBBDE715}"/>
              </c:ext>
            </c:extLst>
          </c:dPt>
          <c:dPt>
            <c:idx val="18"/>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1-123D-FB43-8D76-1767CBBDE715}"/>
              </c:ext>
            </c:extLst>
          </c:dPt>
          <c:dPt>
            <c:idx val="19"/>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3-123D-FB43-8D76-1767CBBDE715}"/>
              </c:ext>
            </c:extLst>
          </c:dPt>
          <c:dPt>
            <c:idx val="20"/>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4-123D-FB43-8D76-1767CBBDE715}"/>
              </c:ext>
            </c:extLst>
          </c:dPt>
          <c:dPt>
            <c:idx val="21"/>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5-123D-FB43-8D76-1767CBBDE715}"/>
              </c:ext>
            </c:extLst>
          </c:dPt>
          <c:dPt>
            <c:idx val="22"/>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6-123D-FB43-8D76-1767CBBDE715}"/>
              </c:ext>
            </c:extLst>
          </c:dPt>
          <c:dPt>
            <c:idx val="23"/>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7-123D-FB43-8D76-1767CBBDE715}"/>
              </c:ext>
            </c:extLst>
          </c:dPt>
          <c:yVal>
            <c:numRef>
              <c:f>'Individual Data'!$B$2:$Y$2</c:f>
              <c:numCache>
                <c:formatCode>General</c:formatCode>
                <c:ptCount val="24"/>
                <c:pt idx="0">
                  <c:v>22</c:v>
                </c:pt>
                <c:pt idx="1">
                  <c:v>22</c:v>
                </c:pt>
                <c:pt idx="2">
                  <c:v>28</c:v>
                </c:pt>
                <c:pt idx="3">
                  <c:v>23</c:v>
                </c:pt>
                <c:pt idx="4">
                  <c:v>26</c:v>
                </c:pt>
                <c:pt idx="5">
                  <c:v>24</c:v>
                </c:pt>
                <c:pt idx="6">
                  <c:v>29</c:v>
                </c:pt>
                <c:pt idx="7">
                  <c:v>25</c:v>
                </c:pt>
                <c:pt idx="8">
                  <c:v>21</c:v>
                </c:pt>
                <c:pt idx="9">
                  <c:v>20</c:v>
                </c:pt>
                <c:pt idx="10">
                  <c:v>23</c:v>
                </c:pt>
                <c:pt idx="11">
                  <c:v>25</c:v>
                </c:pt>
                <c:pt idx="12">
                  <c:v>22</c:v>
                </c:pt>
                <c:pt idx="13">
                  <c:v>26</c:v>
                </c:pt>
                <c:pt idx="14">
                  <c:v>29</c:v>
                </c:pt>
                <c:pt idx="15">
                  <c:v>27</c:v>
                </c:pt>
                <c:pt idx="16">
                  <c:v>28</c:v>
                </c:pt>
                <c:pt idx="17">
                  <c:v>23</c:v>
                </c:pt>
                <c:pt idx="18">
                  <c:v>26</c:v>
                </c:pt>
                <c:pt idx="19">
                  <c:v>21</c:v>
                </c:pt>
                <c:pt idx="20">
                  <c:v>25</c:v>
                </c:pt>
                <c:pt idx="21">
                  <c:v>24</c:v>
                </c:pt>
                <c:pt idx="22">
                  <c:v>26</c:v>
                </c:pt>
                <c:pt idx="23">
                  <c:v>26</c:v>
                </c:pt>
              </c:numCache>
            </c:numRef>
          </c:yVal>
          <c:smooth val="0"/>
          <c:extLst>
            <c:ext xmlns:c16="http://schemas.microsoft.com/office/drawing/2014/chart" uri="{C3380CC4-5D6E-409C-BE32-E72D297353CC}">
              <c16:uniqueId val="{00000000-123D-FB43-8D76-1767CBBDE715}"/>
            </c:ext>
          </c:extLst>
        </c:ser>
        <c:ser>
          <c:idx val="2"/>
          <c:order val="1"/>
          <c:tx>
            <c:v>Class Mean and SE</c:v>
          </c:tx>
          <c:spPr>
            <a:ln w="28575"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1"/>
            <c:plus>
              <c:numRef>
                <c:f>'Class Data'!$B$2</c:f>
                <c:numCache>
                  <c:formatCode>General</c:formatCode>
                  <c:ptCount val="1"/>
                  <c:pt idx="0">
                    <c:v>0.52754730538624672</c:v>
                  </c:pt>
                </c:numCache>
              </c:numRef>
            </c:plus>
            <c:minus>
              <c:numRef>
                <c:f>'Class Data'!$B$2</c:f>
                <c:numCache>
                  <c:formatCode>General</c:formatCode>
                  <c:ptCount val="1"/>
                  <c:pt idx="0">
                    <c:v>0.52754730538624672</c:v>
                  </c:pt>
                </c:numCache>
              </c:numRef>
            </c:minus>
            <c:spPr>
              <a:noFill/>
              <a:ln w="231775" cap="flat" cmpd="sng" algn="ctr">
                <a:solidFill>
                  <a:schemeClr val="accent6">
                    <a:lumMod val="60000"/>
                    <a:lumOff val="40000"/>
                    <a:alpha val="47000"/>
                  </a:schemeClr>
                </a:solidFill>
                <a:prstDash val="solid"/>
                <a:round/>
              </a:ln>
              <a:effectLst/>
            </c:spPr>
          </c:errBars>
          <c:yVal>
            <c:numRef>
              <c:f>'Class Data'!$B$1:$Y$1</c:f>
              <c:numCache>
                <c:formatCode>General</c:formatCode>
                <c:ptCount val="24"/>
                <c:pt idx="0">
                  <c:v>24.625</c:v>
                </c:pt>
                <c:pt idx="1">
                  <c:v>24.625</c:v>
                </c:pt>
                <c:pt idx="2">
                  <c:v>24.625</c:v>
                </c:pt>
                <c:pt idx="3">
                  <c:v>24.625</c:v>
                </c:pt>
                <c:pt idx="4">
                  <c:v>24.625</c:v>
                </c:pt>
                <c:pt idx="5">
                  <c:v>24.625</c:v>
                </c:pt>
                <c:pt idx="6">
                  <c:v>24.625</c:v>
                </c:pt>
                <c:pt idx="7">
                  <c:v>24.625</c:v>
                </c:pt>
                <c:pt idx="8">
                  <c:v>24.625</c:v>
                </c:pt>
                <c:pt idx="9">
                  <c:v>24.625</c:v>
                </c:pt>
                <c:pt idx="10">
                  <c:v>24.625</c:v>
                </c:pt>
                <c:pt idx="11">
                  <c:v>24.625</c:v>
                </c:pt>
                <c:pt idx="12">
                  <c:v>24.625</c:v>
                </c:pt>
                <c:pt idx="13">
                  <c:v>24.625</c:v>
                </c:pt>
                <c:pt idx="14">
                  <c:v>24.625</c:v>
                </c:pt>
                <c:pt idx="15">
                  <c:v>24.625</c:v>
                </c:pt>
                <c:pt idx="16">
                  <c:v>24.625</c:v>
                </c:pt>
                <c:pt idx="17">
                  <c:v>24.625</c:v>
                </c:pt>
                <c:pt idx="18">
                  <c:v>24.625</c:v>
                </c:pt>
                <c:pt idx="19">
                  <c:v>24.625</c:v>
                </c:pt>
                <c:pt idx="20">
                  <c:v>24.625</c:v>
                </c:pt>
                <c:pt idx="21">
                  <c:v>24.625</c:v>
                </c:pt>
                <c:pt idx="22">
                  <c:v>24.625</c:v>
                </c:pt>
                <c:pt idx="23">
                  <c:v>24.625</c:v>
                </c:pt>
              </c:numCache>
            </c:numRef>
          </c:yVal>
          <c:smooth val="0"/>
          <c:extLst>
            <c:ext xmlns:c16="http://schemas.microsoft.com/office/drawing/2014/chart" uri="{C3380CC4-5D6E-409C-BE32-E72D297353CC}">
              <c16:uniqueId val="{00000001-123D-FB43-8D76-1767CBBDE715}"/>
            </c:ext>
          </c:extLst>
        </c:ser>
        <c:dLbls>
          <c:showLegendKey val="0"/>
          <c:showVal val="0"/>
          <c:showCatName val="0"/>
          <c:showSerName val="0"/>
          <c:showPercent val="0"/>
          <c:showBubbleSize val="0"/>
        </c:dLbls>
        <c:axId val="1227957711"/>
        <c:axId val="1227951471"/>
      </c:scatterChart>
      <c:valAx>
        <c:axId val="1227957711"/>
        <c:scaling>
          <c:orientation val="minMax"/>
        </c:scaling>
        <c:delete val="1"/>
        <c:axPos val="b"/>
        <c:majorTickMark val="none"/>
        <c:minorTickMark val="none"/>
        <c:tickLblPos val="nextTo"/>
        <c:crossAx val="1227951471"/>
        <c:crossesAt val="25.152547309999999"/>
        <c:crossBetween val="midCat"/>
      </c:valAx>
      <c:valAx>
        <c:axId val="1227951471"/>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957711"/>
        <c:crosses val="autoZero"/>
        <c:crossBetween val="midCat"/>
        <c:majorUnit val="1"/>
      </c:valAx>
      <c:spPr>
        <a:noFill/>
        <a:ln>
          <a:noFill/>
        </a:ln>
        <a:effectLst/>
      </c:spPr>
    </c:plotArea>
    <c:legend>
      <c:legendPos val="b"/>
      <c:layout>
        <c:manualLayout>
          <c:xMode val="edge"/>
          <c:yMode val="edge"/>
          <c:x val="0.23346165564214186"/>
          <c:y val="0.94165906728959714"/>
          <c:w val="0.55190878870149829"/>
          <c:h val="4.01310775510968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Class Mean and SE compared to Group Means and SE </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'Data Analysis Summary'!$J$4</c:f>
              <c:strCache>
                <c:ptCount val="1"/>
                <c:pt idx="0">
                  <c:v>Mean</c:v>
                </c:pt>
              </c:strCache>
            </c:strRef>
          </c:tx>
          <c:spPr>
            <a:solidFill>
              <a:schemeClr val="accent2"/>
            </a:solidFill>
            <a:ln>
              <a:solidFill>
                <a:schemeClr val="tx1"/>
              </a:solidFill>
            </a:ln>
            <a:effectLst/>
          </c:spPr>
          <c:invertIfNegative val="0"/>
          <c:dPt>
            <c:idx val="0"/>
            <c:invertIfNegative val="0"/>
            <c:bubble3D val="0"/>
            <c:spPr>
              <a:solidFill>
                <a:schemeClr val="accent5">
                  <a:lumMod val="40000"/>
                  <a:lumOff val="60000"/>
                </a:schemeClr>
              </a:solidFill>
              <a:ln>
                <a:solidFill>
                  <a:schemeClr val="tx1"/>
                </a:solidFill>
              </a:ln>
              <a:effectLst/>
            </c:spPr>
            <c:extLst>
              <c:ext xmlns:c16="http://schemas.microsoft.com/office/drawing/2014/chart" uri="{C3380CC4-5D6E-409C-BE32-E72D297353CC}">
                <c16:uniqueId val="{00000004-AD77-BD42-A287-C4CE80FDD3F4}"/>
              </c:ext>
            </c:extLst>
          </c:dPt>
          <c:dPt>
            <c:idx val="1"/>
            <c:invertIfNegative val="0"/>
            <c:bubble3D val="0"/>
            <c:spPr>
              <a:solidFill>
                <a:schemeClr val="accent6">
                  <a:lumMod val="40000"/>
                  <a:lumOff val="60000"/>
                </a:schemeClr>
              </a:solidFill>
              <a:ln>
                <a:solidFill>
                  <a:schemeClr val="tx1"/>
                </a:solidFill>
              </a:ln>
              <a:effectLst/>
            </c:spPr>
            <c:extLst>
              <c:ext xmlns:c16="http://schemas.microsoft.com/office/drawing/2014/chart" uri="{C3380CC4-5D6E-409C-BE32-E72D297353CC}">
                <c16:uniqueId val="{00000005-AD77-BD42-A287-C4CE80FDD3F4}"/>
              </c:ext>
            </c:extLst>
          </c:dPt>
          <c:dPt>
            <c:idx val="2"/>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06-AD77-BD42-A287-C4CE80FDD3F4}"/>
              </c:ext>
            </c:extLst>
          </c:dPt>
          <c:dPt>
            <c:idx val="3"/>
            <c:invertIfNegative val="0"/>
            <c:bubble3D val="0"/>
            <c:spPr>
              <a:solidFill>
                <a:srgbClr val="FFCCFF"/>
              </a:solidFill>
              <a:ln>
                <a:solidFill>
                  <a:schemeClr val="tx1"/>
                </a:solidFill>
              </a:ln>
              <a:effectLst/>
            </c:spPr>
            <c:extLst>
              <c:ext xmlns:c16="http://schemas.microsoft.com/office/drawing/2014/chart" uri="{C3380CC4-5D6E-409C-BE32-E72D297353CC}">
                <c16:uniqueId val="{00000007-AD77-BD42-A287-C4CE80FDD3F4}"/>
              </c:ext>
            </c:extLst>
          </c:dPt>
          <c:dPt>
            <c:idx val="4"/>
            <c:invertIfNegative val="0"/>
            <c:bubble3D val="0"/>
            <c:spPr>
              <a:solidFill>
                <a:srgbClr val="F3F2B8"/>
              </a:solidFill>
              <a:ln>
                <a:solidFill>
                  <a:schemeClr val="tx1"/>
                </a:solidFill>
              </a:ln>
              <a:effectLst/>
            </c:spPr>
            <c:extLst>
              <c:ext xmlns:c16="http://schemas.microsoft.com/office/drawing/2014/chart" uri="{C3380CC4-5D6E-409C-BE32-E72D297353CC}">
                <c16:uniqueId val="{00000008-AD77-BD42-A287-C4CE80FDD3F4}"/>
              </c:ext>
            </c:extLst>
          </c:dPt>
          <c:dPt>
            <c:idx val="5"/>
            <c:invertIfNegative val="0"/>
            <c:bubble3D val="0"/>
            <c:spPr>
              <a:solidFill>
                <a:srgbClr val="CAB9E1"/>
              </a:solidFill>
              <a:ln>
                <a:solidFill>
                  <a:schemeClr val="tx1"/>
                </a:solidFill>
              </a:ln>
              <a:effectLst/>
            </c:spPr>
            <c:extLst>
              <c:ext xmlns:c16="http://schemas.microsoft.com/office/drawing/2014/chart" uri="{C3380CC4-5D6E-409C-BE32-E72D297353CC}">
                <c16:uniqueId val="{00000009-AD77-BD42-A287-C4CE80FDD3F4}"/>
              </c:ext>
            </c:extLst>
          </c:dPt>
          <c:dPt>
            <c:idx val="6"/>
            <c:invertIfNegative val="0"/>
            <c:bubble3D val="0"/>
            <c:spPr>
              <a:solidFill>
                <a:schemeClr val="accent2">
                  <a:lumMod val="60000"/>
                  <a:lumOff val="40000"/>
                </a:schemeClr>
              </a:solidFill>
              <a:ln>
                <a:solidFill>
                  <a:schemeClr val="tx1"/>
                </a:solidFill>
              </a:ln>
              <a:effectLst/>
            </c:spPr>
            <c:extLst>
              <c:ext xmlns:c16="http://schemas.microsoft.com/office/drawing/2014/chart" uri="{C3380CC4-5D6E-409C-BE32-E72D297353CC}">
                <c16:uniqueId val="{0000000A-AD77-BD42-A287-C4CE80FDD3F4}"/>
              </c:ext>
            </c:extLst>
          </c:dPt>
          <c:errBars>
            <c:errBarType val="both"/>
            <c:errValType val="cust"/>
            <c:noEndCap val="0"/>
            <c:plus>
              <c:numRef>
                <c:f>('Data Analysis Summary'!$L$5:$L$10,'Data Analysis Summary'!$L$13)</c:f>
                <c:numCache>
                  <c:formatCode>General</c:formatCode>
                  <c:ptCount val="7"/>
                  <c:pt idx="0">
                    <c:v>1.4361406616345072</c:v>
                  </c:pt>
                  <c:pt idx="1">
                    <c:v>1.0801234497346435</c:v>
                  </c:pt>
                  <c:pt idx="2">
                    <c:v>1.1086778913041726</c:v>
                  </c:pt>
                  <c:pt idx="3">
                    <c:v>1.4719601443879744</c:v>
                  </c:pt>
                  <c:pt idx="4">
                    <c:v>1.5545631755148024</c:v>
                  </c:pt>
                  <c:pt idx="5">
                    <c:v>0.47871355387816905</c:v>
                  </c:pt>
                  <c:pt idx="6">
                    <c:v>0.52754730538624672</c:v>
                  </c:pt>
                </c:numCache>
              </c:numRef>
            </c:plus>
            <c:minus>
              <c:numRef>
                <c:f>('Data Analysis Summary'!$L$5:$L$10,'Data Analysis Summary'!$L$13)</c:f>
                <c:numCache>
                  <c:formatCode>General</c:formatCode>
                  <c:ptCount val="7"/>
                  <c:pt idx="0">
                    <c:v>1.4361406616345072</c:v>
                  </c:pt>
                  <c:pt idx="1">
                    <c:v>1.0801234497346435</c:v>
                  </c:pt>
                  <c:pt idx="2">
                    <c:v>1.1086778913041726</c:v>
                  </c:pt>
                  <c:pt idx="3">
                    <c:v>1.4719601443879744</c:v>
                  </c:pt>
                  <c:pt idx="4">
                    <c:v>1.5545631755148024</c:v>
                  </c:pt>
                  <c:pt idx="5">
                    <c:v>0.47871355387816905</c:v>
                  </c:pt>
                  <c:pt idx="6">
                    <c:v>0.52754730538624672</c:v>
                  </c:pt>
                </c:numCache>
              </c:numRef>
            </c:minus>
            <c:spPr>
              <a:noFill/>
              <a:ln w="9525" cap="flat" cmpd="sng" algn="ctr">
                <a:solidFill>
                  <a:schemeClr val="tx1">
                    <a:lumMod val="65000"/>
                    <a:lumOff val="35000"/>
                  </a:schemeClr>
                </a:solidFill>
                <a:round/>
              </a:ln>
              <a:effectLst/>
            </c:spPr>
          </c:errBars>
          <c:cat>
            <c:strRef>
              <c:f>('Data Analysis Summary'!$H$5:$H$10,'Data Analysis Summary'!$H$13)</c:f>
              <c:strCache>
                <c:ptCount val="7"/>
                <c:pt idx="0">
                  <c:v>1</c:v>
                </c:pt>
                <c:pt idx="1">
                  <c:v>2</c:v>
                </c:pt>
                <c:pt idx="2">
                  <c:v>3</c:v>
                </c:pt>
                <c:pt idx="3">
                  <c:v>4</c:v>
                </c:pt>
                <c:pt idx="4">
                  <c:v>5</c:v>
                </c:pt>
                <c:pt idx="5">
                  <c:v>6</c:v>
                </c:pt>
                <c:pt idx="6">
                  <c:v> Class</c:v>
                </c:pt>
              </c:strCache>
            </c:strRef>
          </c:cat>
          <c:val>
            <c:numRef>
              <c:f>('Data Analysis Summary'!$J$5:$J$10,'Data Analysis Summary'!$J$13)</c:f>
              <c:numCache>
                <c:formatCode>0.0</c:formatCode>
                <c:ptCount val="7"/>
                <c:pt idx="0">
                  <c:v>23.75</c:v>
                </c:pt>
                <c:pt idx="1">
                  <c:v>26</c:v>
                </c:pt>
                <c:pt idx="2">
                  <c:v>22.25</c:v>
                </c:pt>
                <c:pt idx="3">
                  <c:v>26</c:v>
                </c:pt>
                <c:pt idx="4">
                  <c:v>24.5</c:v>
                </c:pt>
                <c:pt idx="5">
                  <c:v>25.25</c:v>
                </c:pt>
                <c:pt idx="6" formatCode="General">
                  <c:v>24.625</c:v>
                </c:pt>
              </c:numCache>
            </c:numRef>
          </c:val>
          <c:extLst>
            <c:ext xmlns:c16="http://schemas.microsoft.com/office/drawing/2014/chart" uri="{C3380CC4-5D6E-409C-BE32-E72D297353CC}">
              <c16:uniqueId val="{00000001-AD77-BD42-A287-C4CE80FDD3F4}"/>
            </c:ext>
          </c:extLst>
        </c:ser>
        <c:dLbls>
          <c:showLegendKey val="0"/>
          <c:showVal val="0"/>
          <c:showCatName val="0"/>
          <c:showSerName val="0"/>
          <c:showPercent val="0"/>
          <c:showBubbleSize val="0"/>
        </c:dLbls>
        <c:gapWidth val="102"/>
        <c:overlap val="-28"/>
        <c:axId val="1107842784"/>
        <c:axId val="1107603104"/>
      </c:barChart>
      <c:catAx>
        <c:axId val="1107842784"/>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1"/>
                  <a:t>Group</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107603104"/>
        <c:crosses val="autoZero"/>
        <c:auto val="1"/>
        <c:lblAlgn val="ctr"/>
        <c:lblOffset val="100"/>
        <c:noMultiLvlLbl val="0"/>
      </c:catAx>
      <c:valAx>
        <c:axId val="1107603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1"/>
                  <a:t>Mitotic</a:t>
                </a:r>
                <a:r>
                  <a:rPr lang="en-US" sz="1800" b="1" baseline="0"/>
                  <a:t> Mean (%)</a:t>
                </a:r>
                <a:endParaRPr lang="en-US" sz="1800" b="1"/>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107842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Mean and SE compared</a:t>
            </a:r>
            <a:r>
              <a:rPr lang="en-US" baseline="0"/>
              <a:t> to Group Means and SE MI</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Group Mean and SE</c:v>
          </c:tx>
          <c:spPr>
            <a:ln w="25400" cap="rnd">
              <a:no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6"/>
                </a:solidFill>
                <a:ln w="9525">
                  <a:solidFill>
                    <a:schemeClr val="accent1"/>
                  </a:solidFill>
                </a:ln>
                <a:effectLst/>
              </c:spPr>
            </c:marker>
            <c:bubble3D val="0"/>
            <c:extLst>
              <c:ext xmlns:c16="http://schemas.microsoft.com/office/drawing/2014/chart" uri="{C3380CC4-5D6E-409C-BE32-E72D297353CC}">
                <c16:uniqueId val="{00000005-2169-DB4A-8024-B04237E466AA}"/>
              </c:ext>
            </c:extLst>
          </c:dPt>
          <c:dPt>
            <c:idx val="2"/>
            <c:marker>
              <c:symbol val="circle"/>
              <c:size val="5"/>
              <c:spPr>
                <a:solidFill>
                  <a:srgbClr val="FFC000"/>
                </a:solidFill>
                <a:ln w="9525">
                  <a:solidFill>
                    <a:schemeClr val="accent1"/>
                  </a:solidFill>
                </a:ln>
                <a:effectLst/>
              </c:spPr>
            </c:marker>
            <c:bubble3D val="0"/>
            <c:extLst>
              <c:ext xmlns:c16="http://schemas.microsoft.com/office/drawing/2014/chart" uri="{C3380CC4-5D6E-409C-BE32-E72D297353CC}">
                <c16:uniqueId val="{00000006-2169-DB4A-8024-B04237E466AA}"/>
              </c:ext>
            </c:extLst>
          </c:dPt>
          <c:dPt>
            <c:idx val="3"/>
            <c:marker>
              <c:symbol val="circle"/>
              <c:size val="5"/>
              <c:spPr>
                <a:solidFill>
                  <a:srgbClr val="FFCCFF"/>
                </a:solidFill>
                <a:ln w="9525">
                  <a:solidFill>
                    <a:schemeClr val="accent1"/>
                  </a:solidFill>
                </a:ln>
                <a:effectLst/>
              </c:spPr>
            </c:marker>
            <c:bubble3D val="0"/>
            <c:extLst>
              <c:ext xmlns:c16="http://schemas.microsoft.com/office/drawing/2014/chart" uri="{C3380CC4-5D6E-409C-BE32-E72D297353CC}">
                <c16:uniqueId val="{00000007-2169-DB4A-8024-B04237E466AA}"/>
              </c:ext>
            </c:extLst>
          </c:dPt>
          <c:errBars>
            <c:errDir val="y"/>
            <c:errBarType val="both"/>
            <c:errValType val="cust"/>
            <c:noEndCap val="0"/>
            <c:plus>
              <c:numRef>
                <c:f>'Group Data'!$B$3:$G$3</c:f>
                <c:numCache>
                  <c:formatCode>General</c:formatCode>
                  <c:ptCount val="6"/>
                  <c:pt idx="0">
                    <c:v>1.4361406616345072</c:v>
                  </c:pt>
                  <c:pt idx="1">
                    <c:v>1.0801234497346435</c:v>
                  </c:pt>
                  <c:pt idx="2">
                    <c:v>1.1086778913041726</c:v>
                  </c:pt>
                  <c:pt idx="3">
                    <c:v>1.4719601443879744</c:v>
                  </c:pt>
                  <c:pt idx="4">
                    <c:v>1.5545631755148024</c:v>
                  </c:pt>
                  <c:pt idx="5">
                    <c:v>0.47871355387816905</c:v>
                  </c:pt>
                </c:numCache>
              </c:numRef>
            </c:plus>
            <c:minus>
              <c:numRef>
                <c:f>'Group Data'!$B$3:$G$3</c:f>
                <c:numCache>
                  <c:formatCode>General</c:formatCode>
                  <c:ptCount val="6"/>
                  <c:pt idx="0">
                    <c:v>1.4361406616345072</c:v>
                  </c:pt>
                  <c:pt idx="1">
                    <c:v>1.0801234497346435</c:v>
                  </c:pt>
                  <c:pt idx="2">
                    <c:v>1.1086778913041726</c:v>
                  </c:pt>
                  <c:pt idx="3">
                    <c:v>1.4719601443879744</c:v>
                  </c:pt>
                  <c:pt idx="4">
                    <c:v>1.5545631755148024</c:v>
                  </c:pt>
                  <c:pt idx="5">
                    <c:v>0.47871355387816905</c:v>
                  </c:pt>
                </c:numCache>
              </c:numRef>
            </c:minus>
            <c:spPr>
              <a:noFill/>
              <a:ln w="12700" cap="flat" cmpd="sng" algn="ctr">
                <a:solidFill>
                  <a:srgbClr val="0070C0"/>
                </a:solidFill>
                <a:round/>
              </a:ln>
              <a:effectLst/>
            </c:spPr>
          </c:errBars>
          <c:yVal>
            <c:numRef>
              <c:f>'Group Data'!$B$2:$G$2</c:f>
              <c:numCache>
                <c:formatCode>General</c:formatCode>
                <c:ptCount val="6"/>
                <c:pt idx="0">
                  <c:v>23.75</c:v>
                </c:pt>
                <c:pt idx="1">
                  <c:v>26</c:v>
                </c:pt>
                <c:pt idx="2">
                  <c:v>22.25</c:v>
                </c:pt>
                <c:pt idx="3">
                  <c:v>26</c:v>
                </c:pt>
                <c:pt idx="4">
                  <c:v>24.5</c:v>
                </c:pt>
                <c:pt idx="5">
                  <c:v>25.25</c:v>
                </c:pt>
              </c:numCache>
            </c:numRef>
          </c:yVal>
          <c:smooth val="0"/>
          <c:extLst>
            <c:ext xmlns:c16="http://schemas.microsoft.com/office/drawing/2014/chart" uri="{C3380CC4-5D6E-409C-BE32-E72D297353CC}">
              <c16:uniqueId val="{00000000-2169-DB4A-8024-B04237E466AA}"/>
            </c:ext>
          </c:extLst>
        </c:ser>
        <c:ser>
          <c:idx val="2"/>
          <c:order val="1"/>
          <c:tx>
            <c:v>Class Mean and SE</c:v>
          </c:tx>
          <c:spPr>
            <a:ln w="31750" cap="rnd">
              <a:solidFill>
                <a:schemeClr val="accent6">
                  <a:lumMod val="60000"/>
                  <a:lumOff val="40000"/>
                </a:schemeClr>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1"/>
            <c:plus>
              <c:numRef>
                <c:f>'Class Data'!$B$2</c:f>
                <c:numCache>
                  <c:formatCode>General</c:formatCode>
                  <c:ptCount val="1"/>
                  <c:pt idx="0">
                    <c:v>0.52754730538624672</c:v>
                  </c:pt>
                </c:numCache>
              </c:numRef>
            </c:plus>
            <c:minus>
              <c:numRef>
                <c:f>'Class Data'!$B$2</c:f>
                <c:numCache>
                  <c:formatCode>General</c:formatCode>
                  <c:ptCount val="1"/>
                  <c:pt idx="0">
                    <c:v>0.52754730538624672</c:v>
                  </c:pt>
                </c:numCache>
              </c:numRef>
            </c:minus>
            <c:spPr>
              <a:noFill/>
              <a:ln w="231775" cap="flat" cmpd="sng" algn="ctr">
                <a:solidFill>
                  <a:schemeClr val="accent6">
                    <a:lumMod val="60000"/>
                    <a:lumOff val="40000"/>
                    <a:alpha val="47000"/>
                  </a:schemeClr>
                </a:solidFill>
                <a:prstDash val="solid"/>
                <a:round/>
              </a:ln>
              <a:effectLst/>
            </c:spPr>
          </c:errBars>
          <c:yVal>
            <c:numRef>
              <c:f>'Class Data'!$B$1:$G$1</c:f>
              <c:numCache>
                <c:formatCode>General</c:formatCode>
                <c:ptCount val="6"/>
                <c:pt idx="0">
                  <c:v>24.625</c:v>
                </c:pt>
                <c:pt idx="1">
                  <c:v>24.625</c:v>
                </c:pt>
                <c:pt idx="2">
                  <c:v>24.625</c:v>
                </c:pt>
                <c:pt idx="3">
                  <c:v>24.625</c:v>
                </c:pt>
                <c:pt idx="4">
                  <c:v>24.625</c:v>
                </c:pt>
                <c:pt idx="5">
                  <c:v>24.625</c:v>
                </c:pt>
              </c:numCache>
            </c:numRef>
          </c:yVal>
          <c:smooth val="0"/>
          <c:extLst>
            <c:ext xmlns:c16="http://schemas.microsoft.com/office/drawing/2014/chart" uri="{C3380CC4-5D6E-409C-BE32-E72D297353CC}">
              <c16:uniqueId val="{00000002-2169-DB4A-8024-B04237E466AA}"/>
            </c:ext>
          </c:extLst>
        </c:ser>
        <c:dLbls>
          <c:showLegendKey val="0"/>
          <c:showVal val="0"/>
          <c:showCatName val="0"/>
          <c:showSerName val="0"/>
          <c:showPercent val="0"/>
          <c:showBubbleSize val="0"/>
        </c:dLbls>
        <c:axId val="1227957711"/>
        <c:axId val="1227951471"/>
      </c:scatterChart>
      <c:valAx>
        <c:axId val="1227957711"/>
        <c:scaling>
          <c:orientation val="minMax"/>
        </c:scaling>
        <c:delete val="1"/>
        <c:axPos val="b"/>
        <c:majorTickMark val="none"/>
        <c:minorTickMark val="none"/>
        <c:tickLblPos val="nextTo"/>
        <c:crossAx val="1227951471"/>
        <c:crossesAt val="25.152547309999999"/>
        <c:crossBetween val="midCat"/>
      </c:valAx>
      <c:valAx>
        <c:axId val="1227951471"/>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957711"/>
        <c:crosses val="autoZero"/>
        <c:crossBetween val="midCat"/>
        <c:majorUnit val="1"/>
      </c:valAx>
      <c:spPr>
        <a:noFill/>
        <a:ln>
          <a:noFill/>
        </a:ln>
        <a:effectLst/>
      </c:spPr>
    </c:plotArea>
    <c:legend>
      <c:legendPos val="b"/>
      <c:layout>
        <c:manualLayout>
          <c:xMode val="edge"/>
          <c:yMode val="edge"/>
          <c:x val="0.23346165564214186"/>
          <c:y val="0.94165906728959714"/>
          <c:w val="0.55190878870149829"/>
          <c:h val="4.01310775510968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Class Mean and SE compared</a:t>
            </a:r>
            <a:r>
              <a:rPr lang="en-US" baseline="0"/>
              <a:t> to and Individual MI</a:t>
            </a:r>
            <a:endParaRPr lang="en-US"/>
          </a:p>
        </c:rich>
      </c:tx>
      <c:layout>
        <c:manualLayout>
          <c:xMode val="edge"/>
          <c:yMode val="edge"/>
          <c:x val="0.2106728704366499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Individual Data</c:v>
          </c:tx>
          <c:spPr>
            <a:ln w="25400" cap="rnd">
              <a:noFill/>
              <a:round/>
            </a:ln>
            <a:effectLst/>
          </c:spPr>
          <c:marker>
            <c:symbol val="circle"/>
            <c:size val="5"/>
            <c:spPr>
              <a:solidFill>
                <a:schemeClr val="accent2"/>
              </a:solidFill>
              <a:ln w="9525">
                <a:solidFill>
                  <a:schemeClr val="accent2"/>
                </a:solidFill>
              </a:ln>
              <a:effectLst/>
            </c:spPr>
          </c:marker>
          <c:dPt>
            <c:idx val="0"/>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0-008F-4346-B30C-BB7A9520D74C}"/>
              </c:ext>
            </c:extLst>
          </c:dPt>
          <c:dPt>
            <c:idx val="1"/>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1-008F-4346-B30C-BB7A9520D74C}"/>
              </c:ext>
            </c:extLst>
          </c:dPt>
          <c:dPt>
            <c:idx val="2"/>
            <c:marker>
              <c:symbol val="circle"/>
              <c:size val="5"/>
              <c:spPr>
                <a:solidFill>
                  <a:srgbClr val="00B0F0"/>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3-008F-4346-B30C-BB7A9520D74C}"/>
              </c:ext>
            </c:extLst>
          </c:dPt>
          <c:dPt>
            <c:idx val="3"/>
            <c:marker>
              <c:symbol val="circle"/>
              <c:size val="5"/>
              <c:spPr>
                <a:solidFill>
                  <a:srgbClr val="00B0F0"/>
                </a:solidFill>
                <a:ln w="9525">
                  <a:solidFill>
                    <a:schemeClr val="accent2"/>
                  </a:solidFill>
                </a:ln>
                <a:effectLst/>
              </c:spPr>
            </c:marker>
            <c:bubble3D val="0"/>
            <c:extLst>
              <c:ext xmlns:c16="http://schemas.microsoft.com/office/drawing/2014/chart" uri="{C3380CC4-5D6E-409C-BE32-E72D297353CC}">
                <c16:uniqueId val="{00000004-008F-4346-B30C-BB7A9520D74C}"/>
              </c:ext>
            </c:extLst>
          </c:dPt>
          <c:dPt>
            <c:idx val="4"/>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5-008F-4346-B30C-BB7A9520D74C}"/>
              </c:ext>
            </c:extLst>
          </c:dPt>
          <c:dPt>
            <c:idx val="5"/>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6-008F-4346-B30C-BB7A9520D74C}"/>
              </c:ext>
            </c:extLst>
          </c:dPt>
          <c:dPt>
            <c:idx val="6"/>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7-008F-4346-B30C-BB7A9520D74C}"/>
              </c:ext>
            </c:extLst>
          </c:dPt>
          <c:dPt>
            <c:idx val="7"/>
            <c:marker>
              <c:symbol val="circle"/>
              <c:size val="5"/>
              <c:spPr>
                <a:solidFill>
                  <a:schemeClr val="accent6"/>
                </a:solidFill>
                <a:ln w="9525">
                  <a:solidFill>
                    <a:schemeClr val="accent2"/>
                  </a:solidFill>
                </a:ln>
                <a:effectLst/>
              </c:spPr>
            </c:marker>
            <c:bubble3D val="0"/>
            <c:extLst>
              <c:ext xmlns:c16="http://schemas.microsoft.com/office/drawing/2014/chart" uri="{C3380CC4-5D6E-409C-BE32-E72D297353CC}">
                <c16:uniqueId val="{00000008-008F-4346-B30C-BB7A9520D74C}"/>
              </c:ext>
            </c:extLst>
          </c:dPt>
          <c:dPt>
            <c:idx val="8"/>
            <c:marker>
              <c:symbol val="circle"/>
              <c:size val="5"/>
              <c:spPr>
                <a:solidFill>
                  <a:schemeClr val="accent2"/>
                </a:solidFill>
                <a:ln w="9525">
                  <a:solidFill>
                    <a:schemeClr val="accent2"/>
                  </a:solidFill>
                </a:ln>
                <a:effectLst/>
              </c:spPr>
            </c:marker>
            <c:bubble3D val="0"/>
            <c:extLst>
              <c:ext xmlns:c16="http://schemas.microsoft.com/office/drawing/2014/chart" uri="{C3380CC4-5D6E-409C-BE32-E72D297353CC}">
                <c16:uniqueId val="{00000009-008F-4346-B30C-BB7A9520D74C}"/>
              </c:ext>
            </c:extLst>
          </c:dPt>
          <c:dPt>
            <c:idx val="12"/>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A-008F-4346-B30C-BB7A9520D74C}"/>
              </c:ext>
            </c:extLst>
          </c:dPt>
          <c:dPt>
            <c:idx val="13"/>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B-008F-4346-B30C-BB7A9520D74C}"/>
              </c:ext>
            </c:extLst>
          </c:dPt>
          <c:dPt>
            <c:idx val="14"/>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C-008F-4346-B30C-BB7A9520D74C}"/>
              </c:ext>
            </c:extLst>
          </c:dPt>
          <c:dPt>
            <c:idx val="15"/>
            <c:marker>
              <c:symbol val="circle"/>
              <c:size val="5"/>
              <c:spPr>
                <a:solidFill>
                  <a:srgbClr val="FFCCFF"/>
                </a:solidFill>
                <a:ln w="9525">
                  <a:solidFill>
                    <a:schemeClr val="accent2"/>
                  </a:solidFill>
                </a:ln>
                <a:effectLst/>
              </c:spPr>
            </c:marker>
            <c:bubble3D val="0"/>
            <c:extLst>
              <c:ext xmlns:c16="http://schemas.microsoft.com/office/drawing/2014/chart" uri="{C3380CC4-5D6E-409C-BE32-E72D297353CC}">
                <c16:uniqueId val="{0000000D-008F-4346-B30C-BB7A9520D74C}"/>
              </c:ext>
            </c:extLst>
          </c:dPt>
          <c:dPt>
            <c:idx val="16"/>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0E-008F-4346-B30C-BB7A9520D74C}"/>
              </c:ext>
            </c:extLst>
          </c:dPt>
          <c:dPt>
            <c:idx val="17"/>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0F-008F-4346-B30C-BB7A9520D74C}"/>
              </c:ext>
            </c:extLst>
          </c:dPt>
          <c:dPt>
            <c:idx val="18"/>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0-008F-4346-B30C-BB7A9520D74C}"/>
              </c:ext>
            </c:extLst>
          </c:dPt>
          <c:dPt>
            <c:idx val="19"/>
            <c:marker>
              <c:symbol val="circle"/>
              <c:size val="5"/>
              <c:spPr>
                <a:solidFill>
                  <a:srgbClr val="FFFF00"/>
                </a:solidFill>
                <a:ln w="9525">
                  <a:solidFill>
                    <a:schemeClr val="accent2"/>
                  </a:solidFill>
                </a:ln>
                <a:effectLst/>
              </c:spPr>
            </c:marker>
            <c:bubble3D val="0"/>
            <c:extLst>
              <c:ext xmlns:c16="http://schemas.microsoft.com/office/drawing/2014/chart" uri="{C3380CC4-5D6E-409C-BE32-E72D297353CC}">
                <c16:uniqueId val="{00000011-008F-4346-B30C-BB7A9520D74C}"/>
              </c:ext>
            </c:extLst>
          </c:dPt>
          <c:dPt>
            <c:idx val="20"/>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2-008F-4346-B30C-BB7A9520D74C}"/>
              </c:ext>
            </c:extLst>
          </c:dPt>
          <c:dPt>
            <c:idx val="21"/>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3-008F-4346-B30C-BB7A9520D74C}"/>
              </c:ext>
            </c:extLst>
          </c:dPt>
          <c:dPt>
            <c:idx val="22"/>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4-008F-4346-B30C-BB7A9520D74C}"/>
              </c:ext>
            </c:extLst>
          </c:dPt>
          <c:dPt>
            <c:idx val="23"/>
            <c:marker>
              <c:symbol val="circle"/>
              <c:size val="5"/>
              <c:spPr>
                <a:solidFill>
                  <a:srgbClr val="CAB9E1"/>
                </a:solidFill>
                <a:ln w="9525">
                  <a:solidFill>
                    <a:schemeClr val="accent2"/>
                  </a:solidFill>
                </a:ln>
                <a:effectLst/>
              </c:spPr>
            </c:marker>
            <c:bubble3D val="0"/>
            <c:extLst>
              <c:ext xmlns:c16="http://schemas.microsoft.com/office/drawing/2014/chart" uri="{C3380CC4-5D6E-409C-BE32-E72D297353CC}">
                <c16:uniqueId val="{00000015-008F-4346-B30C-BB7A9520D74C}"/>
              </c:ext>
            </c:extLst>
          </c:dPt>
          <c:yVal>
            <c:numRef>
              <c:f>'Individual Data'!$B$2:$Y$2</c:f>
              <c:numCache>
                <c:formatCode>General</c:formatCode>
                <c:ptCount val="24"/>
                <c:pt idx="0">
                  <c:v>22</c:v>
                </c:pt>
                <c:pt idx="1">
                  <c:v>22</c:v>
                </c:pt>
                <c:pt idx="2">
                  <c:v>28</c:v>
                </c:pt>
                <c:pt idx="3">
                  <c:v>23</c:v>
                </c:pt>
                <c:pt idx="4">
                  <c:v>26</c:v>
                </c:pt>
                <c:pt idx="5">
                  <c:v>24</c:v>
                </c:pt>
                <c:pt idx="6">
                  <c:v>29</c:v>
                </c:pt>
                <c:pt idx="7">
                  <c:v>25</c:v>
                </c:pt>
                <c:pt idx="8">
                  <c:v>21</c:v>
                </c:pt>
                <c:pt idx="9">
                  <c:v>20</c:v>
                </c:pt>
                <c:pt idx="10">
                  <c:v>23</c:v>
                </c:pt>
                <c:pt idx="11">
                  <c:v>25</c:v>
                </c:pt>
                <c:pt idx="12">
                  <c:v>22</c:v>
                </c:pt>
                <c:pt idx="13">
                  <c:v>26</c:v>
                </c:pt>
                <c:pt idx="14">
                  <c:v>29</c:v>
                </c:pt>
                <c:pt idx="15">
                  <c:v>27</c:v>
                </c:pt>
                <c:pt idx="16">
                  <c:v>28</c:v>
                </c:pt>
                <c:pt idx="17">
                  <c:v>23</c:v>
                </c:pt>
                <c:pt idx="18">
                  <c:v>26</c:v>
                </c:pt>
                <c:pt idx="19">
                  <c:v>21</c:v>
                </c:pt>
                <c:pt idx="20">
                  <c:v>25</c:v>
                </c:pt>
                <c:pt idx="21">
                  <c:v>24</c:v>
                </c:pt>
                <c:pt idx="22">
                  <c:v>26</c:v>
                </c:pt>
                <c:pt idx="23">
                  <c:v>26</c:v>
                </c:pt>
              </c:numCache>
            </c:numRef>
          </c:yVal>
          <c:smooth val="0"/>
          <c:extLst>
            <c:ext xmlns:c16="http://schemas.microsoft.com/office/drawing/2014/chart" uri="{C3380CC4-5D6E-409C-BE32-E72D297353CC}">
              <c16:uniqueId val="{00000016-008F-4346-B30C-BB7A9520D74C}"/>
            </c:ext>
          </c:extLst>
        </c:ser>
        <c:ser>
          <c:idx val="2"/>
          <c:order val="1"/>
          <c:tx>
            <c:v>Class Mean and SE</c:v>
          </c:tx>
          <c:spPr>
            <a:ln w="28575"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1"/>
            <c:plus>
              <c:numRef>
                <c:f>'Class Data'!$B$2</c:f>
                <c:numCache>
                  <c:formatCode>General</c:formatCode>
                  <c:ptCount val="1"/>
                  <c:pt idx="0">
                    <c:v>0.52754730538624672</c:v>
                  </c:pt>
                </c:numCache>
              </c:numRef>
            </c:plus>
            <c:minus>
              <c:numRef>
                <c:f>'Class Data'!$B$2</c:f>
                <c:numCache>
                  <c:formatCode>General</c:formatCode>
                  <c:ptCount val="1"/>
                  <c:pt idx="0">
                    <c:v>0.52754730538624672</c:v>
                  </c:pt>
                </c:numCache>
              </c:numRef>
            </c:minus>
            <c:spPr>
              <a:noFill/>
              <a:ln w="231775" cap="flat" cmpd="sng" algn="ctr">
                <a:solidFill>
                  <a:schemeClr val="accent6">
                    <a:lumMod val="60000"/>
                    <a:lumOff val="40000"/>
                    <a:alpha val="47000"/>
                  </a:schemeClr>
                </a:solidFill>
                <a:prstDash val="solid"/>
                <a:round/>
              </a:ln>
              <a:effectLst/>
            </c:spPr>
          </c:errBars>
          <c:yVal>
            <c:numRef>
              <c:f>'Class Data'!$B$1:$Y$1</c:f>
              <c:numCache>
                <c:formatCode>General</c:formatCode>
                <c:ptCount val="24"/>
                <c:pt idx="0">
                  <c:v>24.625</c:v>
                </c:pt>
                <c:pt idx="1">
                  <c:v>24.625</c:v>
                </c:pt>
                <c:pt idx="2">
                  <c:v>24.625</c:v>
                </c:pt>
                <c:pt idx="3">
                  <c:v>24.625</c:v>
                </c:pt>
                <c:pt idx="4">
                  <c:v>24.625</c:v>
                </c:pt>
                <c:pt idx="5">
                  <c:v>24.625</c:v>
                </c:pt>
                <c:pt idx="6">
                  <c:v>24.625</c:v>
                </c:pt>
                <c:pt idx="7">
                  <c:v>24.625</c:v>
                </c:pt>
                <c:pt idx="8">
                  <c:v>24.625</c:v>
                </c:pt>
                <c:pt idx="9">
                  <c:v>24.625</c:v>
                </c:pt>
                <c:pt idx="10">
                  <c:v>24.625</c:v>
                </c:pt>
                <c:pt idx="11">
                  <c:v>24.625</c:v>
                </c:pt>
                <c:pt idx="12">
                  <c:v>24.625</c:v>
                </c:pt>
                <c:pt idx="13">
                  <c:v>24.625</c:v>
                </c:pt>
                <c:pt idx="14">
                  <c:v>24.625</c:v>
                </c:pt>
                <c:pt idx="15">
                  <c:v>24.625</c:v>
                </c:pt>
                <c:pt idx="16">
                  <c:v>24.625</c:v>
                </c:pt>
                <c:pt idx="17">
                  <c:v>24.625</c:v>
                </c:pt>
                <c:pt idx="18">
                  <c:v>24.625</c:v>
                </c:pt>
                <c:pt idx="19">
                  <c:v>24.625</c:v>
                </c:pt>
                <c:pt idx="20">
                  <c:v>24.625</c:v>
                </c:pt>
                <c:pt idx="21">
                  <c:v>24.625</c:v>
                </c:pt>
                <c:pt idx="22">
                  <c:v>24.625</c:v>
                </c:pt>
                <c:pt idx="23">
                  <c:v>24.625</c:v>
                </c:pt>
              </c:numCache>
            </c:numRef>
          </c:yVal>
          <c:smooth val="0"/>
          <c:extLst>
            <c:ext xmlns:c16="http://schemas.microsoft.com/office/drawing/2014/chart" uri="{C3380CC4-5D6E-409C-BE32-E72D297353CC}">
              <c16:uniqueId val="{00000017-008F-4346-B30C-BB7A9520D74C}"/>
            </c:ext>
          </c:extLst>
        </c:ser>
        <c:dLbls>
          <c:showLegendKey val="0"/>
          <c:showVal val="0"/>
          <c:showCatName val="0"/>
          <c:showSerName val="0"/>
          <c:showPercent val="0"/>
          <c:showBubbleSize val="0"/>
        </c:dLbls>
        <c:axId val="1227957711"/>
        <c:axId val="1227951471"/>
      </c:scatterChart>
      <c:valAx>
        <c:axId val="1227957711"/>
        <c:scaling>
          <c:orientation val="minMax"/>
        </c:scaling>
        <c:delete val="1"/>
        <c:axPos val="b"/>
        <c:majorTickMark val="none"/>
        <c:minorTickMark val="none"/>
        <c:tickLblPos val="nextTo"/>
        <c:crossAx val="1227951471"/>
        <c:crossesAt val="25.152547309999999"/>
        <c:crossBetween val="midCat"/>
      </c:valAx>
      <c:valAx>
        <c:axId val="1227951471"/>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957711"/>
        <c:crosses val="autoZero"/>
        <c:crossBetween val="midCat"/>
        <c:majorUnit val="1"/>
      </c:valAx>
      <c:spPr>
        <a:noFill/>
        <a:ln>
          <a:noFill/>
        </a:ln>
        <a:effectLst/>
      </c:spPr>
    </c:plotArea>
    <c:legend>
      <c:legendPos val="b"/>
      <c:layout>
        <c:manualLayout>
          <c:xMode val="edge"/>
          <c:yMode val="edge"/>
          <c:x val="0.23346165564214186"/>
          <c:y val="0.94165906728959714"/>
          <c:w val="0.55190878870149829"/>
          <c:h val="4.01310775510968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939800</xdr:colOff>
      <xdr:row>2</xdr:row>
      <xdr:rowOff>67733</xdr:rowOff>
    </xdr:from>
    <xdr:to>
      <xdr:col>8</xdr:col>
      <xdr:colOff>452967</xdr:colOff>
      <xdr:row>23</xdr:row>
      <xdr:rowOff>139701</xdr:rowOff>
    </xdr:to>
    <xdr:graphicFrame macro="">
      <xdr:nvGraphicFramePr>
        <xdr:cNvPr id="2" name="Chart 1">
          <a:extLst>
            <a:ext uri="{FF2B5EF4-FFF2-40B4-BE49-F238E27FC236}">
              <a16:creationId xmlns:a16="http://schemas.microsoft.com/office/drawing/2014/main" id="{6804236F-F897-D44F-91EF-03FB32075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342899</xdr:colOff>
      <xdr:row>14</xdr:row>
      <xdr:rowOff>31750</xdr:rowOff>
    </xdr:from>
    <xdr:to>
      <xdr:col>19</xdr:col>
      <xdr:colOff>571499</xdr:colOff>
      <xdr:row>54</xdr:row>
      <xdr:rowOff>25400</xdr:rowOff>
    </xdr:to>
    <xdr:graphicFrame macro="">
      <xdr:nvGraphicFramePr>
        <xdr:cNvPr id="5" name="Chart 4">
          <a:extLst>
            <a:ext uri="{FF2B5EF4-FFF2-40B4-BE49-F238E27FC236}">
              <a16:creationId xmlns:a16="http://schemas.microsoft.com/office/drawing/2014/main" id="{6DB74346-2BFF-484F-BCD4-5A6A94F160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645583</xdr:colOff>
      <xdr:row>41</xdr:row>
      <xdr:rowOff>80131</xdr:rowOff>
    </xdr:from>
    <xdr:to>
      <xdr:col>33</xdr:col>
      <xdr:colOff>559404</xdr:colOff>
      <xdr:row>84</xdr:row>
      <xdr:rowOff>181429</xdr:rowOff>
    </xdr:to>
    <xdr:graphicFrame macro="">
      <xdr:nvGraphicFramePr>
        <xdr:cNvPr id="4" name="Chart 3">
          <a:extLst>
            <a:ext uri="{FF2B5EF4-FFF2-40B4-BE49-F238E27FC236}">
              <a16:creationId xmlns:a16="http://schemas.microsoft.com/office/drawing/2014/main" id="{178919FE-1550-444E-9C26-D7F341F6E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831546</xdr:colOff>
      <xdr:row>1</xdr:row>
      <xdr:rowOff>0</xdr:rowOff>
    </xdr:from>
    <xdr:to>
      <xdr:col>34</xdr:col>
      <xdr:colOff>272143</xdr:colOff>
      <xdr:row>38</xdr:row>
      <xdr:rowOff>181428</xdr:rowOff>
    </xdr:to>
    <xdr:graphicFrame macro="">
      <xdr:nvGraphicFramePr>
        <xdr:cNvPr id="6" name="Chart 5">
          <a:extLst>
            <a:ext uri="{FF2B5EF4-FFF2-40B4-BE49-F238E27FC236}">
              <a16:creationId xmlns:a16="http://schemas.microsoft.com/office/drawing/2014/main" id="{2BBB0C90-DC06-6B44-9042-A0E2B722C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Rajkumar, Lakshmi" id="{A94EBF37-9085-4B72-B3BF-A89074308455}" userId="S::lrajkumar@ccbcmd.edu::e01db5e9-28b6-4636-b789-2d6a4cd97da8" providerId="AD"/>
  <person displayName="Cooney, Sean" id="{2CCD1BF7-4AB7-314D-BB0E-5B6CBC06A1E7}" userId="S::scooney2@montgomerycollege.edu::3e853c45-f39f-4966-962f-04327164013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 dT="2021-10-02T17:08:06.37" personId="{2CCD1BF7-4AB7-314D-BB0E-5B6CBC06A1E7}" id="{EA669028-01AD-C040-A319-747581C92918}">
    <text>I love this graph - particularly the individual observations - but I wonder if it will confuse students. I took what I think will be a more familiar approach and used a bar graph (see last tab of spreadsheet) to compare means and SEs. Let me know what you think.</text>
  </threadedComment>
  <threadedComment ref="L2" dT="2024-02-25T22:16:06.40" personId="{A94EBF37-9085-4B72-B3BF-A89074308455}" id="{B1DB442C-3AB5-4E06-B6B3-EFAC1372B81C}" parentId="{EA669028-01AD-C040-A319-747581C92918}">
    <text>It is wonderful Sean, much appreciated.</text>
  </threadedComment>
  <threadedComment ref="L2" dT="2024-02-25T22:17:19.05" personId="{A94EBF37-9085-4B72-B3BF-A89074308455}" id="{181CD1A4-4F5B-46B3-96C7-BEA95752D68E}" parentId="{EA669028-01AD-C040-A319-747581C92918}">
    <text>I have added some instructions for how to use this workbook for instructors, please let me know if this is ok with you too</text>
  </threadedComment>
</ThreadedComments>
</file>

<file path=xl/threadedComments/threadedComment2.xml><?xml version="1.0" encoding="utf-8"?>
<ThreadedComments xmlns="http://schemas.microsoft.com/office/spreadsheetml/2018/threadedcomments" xmlns:x="http://schemas.openxmlformats.org/spreadsheetml/2006/main">
  <threadedComment ref="H2" dT="2021-10-02T17:03:37.87" personId="{2CCD1BF7-4AB7-314D-BB0E-5B6CBC06A1E7}" id="{FF3FC41D-8CD0-9E48-8259-92D48AA2FF19}">
    <text>This table layout shows students how to  calculate the SE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8312D-CA71-41F5-B2C4-F1A81A07A3F5}">
  <dimension ref="G1:L2"/>
  <sheetViews>
    <sheetView tabSelected="1" topLeftCell="F1" workbookViewId="0">
      <selection activeCell="G8" sqref="G8"/>
    </sheetView>
  </sheetViews>
  <sheetFormatPr baseColWidth="10" defaultColWidth="8.83203125" defaultRowHeight="15" x14ac:dyDescent="0.2"/>
  <cols>
    <col min="7" max="7" width="119.33203125" customWidth="1"/>
  </cols>
  <sheetData>
    <row r="1" spans="7:12" x14ac:dyDescent="0.2">
      <c r="G1" t="s">
        <v>45</v>
      </c>
    </row>
    <row r="2" spans="7:12" s="32" customFormat="1" ht="63.5" customHeight="1" x14ac:dyDescent="0.2">
      <c r="G2" s="32" t="s">
        <v>46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BEF20-5CB5-4C23-874A-28BD0EEB3E66}">
  <dimension ref="A1:Y26"/>
  <sheetViews>
    <sheetView zoomScale="150" zoomScaleNormal="150" workbookViewId="0">
      <selection activeCell="N2" sqref="N2"/>
    </sheetView>
  </sheetViews>
  <sheetFormatPr baseColWidth="10" defaultColWidth="8.83203125" defaultRowHeight="15" x14ac:dyDescent="0.2"/>
  <cols>
    <col min="1" max="1" width="13.6640625" bestFit="1" customWidth="1"/>
  </cols>
  <sheetData>
    <row r="1" spans="1:25" x14ac:dyDescent="0.2">
      <c r="A1" t="s">
        <v>0</v>
      </c>
      <c r="B1" s="1" t="s">
        <v>1</v>
      </c>
      <c r="C1" s="1" t="s">
        <v>2</v>
      </c>
      <c r="D1" s="1" t="s">
        <v>3</v>
      </c>
      <c r="E1" s="1" t="s">
        <v>4</v>
      </c>
      <c r="F1" s="2" t="s">
        <v>5</v>
      </c>
      <c r="G1" s="2" t="s">
        <v>6</v>
      </c>
      <c r="H1" s="2" t="s">
        <v>7</v>
      </c>
      <c r="I1" s="2" t="s">
        <v>8</v>
      </c>
      <c r="J1" s="3" t="s">
        <v>9</v>
      </c>
      <c r="K1" s="3" t="s">
        <v>10</v>
      </c>
      <c r="L1" s="3" t="s">
        <v>11</v>
      </c>
      <c r="M1" s="3" t="s">
        <v>12</v>
      </c>
      <c r="N1" s="4" t="s">
        <v>13</v>
      </c>
      <c r="O1" s="4" t="s">
        <v>14</v>
      </c>
      <c r="P1" s="4" t="s">
        <v>15</v>
      </c>
      <c r="Q1" s="4" t="s">
        <v>16</v>
      </c>
      <c r="R1" s="5" t="s">
        <v>17</v>
      </c>
      <c r="S1" s="5" t="s">
        <v>18</v>
      </c>
      <c r="T1" s="5" t="s">
        <v>19</v>
      </c>
      <c r="U1" s="5" t="s">
        <v>20</v>
      </c>
      <c r="V1" s="6" t="s">
        <v>21</v>
      </c>
      <c r="W1" s="6" t="s">
        <v>22</v>
      </c>
      <c r="X1" s="6" t="s">
        <v>23</v>
      </c>
      <c r="Y1" s="6" t="s">
        <v>24</v>
      </c>
    </row>
    <row r="2" spans="1:25" x14ac:dyDescent="0.2">
      <c r="A2" t="s">
        <v>25</v>
      </c>
      <c r="B2">
        <v>22</v>
      </c>
      <c r="C2">
        <v>22</v>
      </c>
      <c r="D2">
        <v>28</v>
      </c>
      <c r="E2">
        <v>23</v>
      </c>
      <c r="F2">
        <v>26</v>
      </c>
      <c r="G2">
        <v>24</v>
      </c>
      <c r="H2">
        <v>29</v>
      </c>
      <c r="I2">
        <v>25</v>
      </c>
      <c r="J2">
        <v>21</v>
      </c>
      <c r="K2">
        <v>20</v>
      </c>
      <c r="L2">
        <v>23</v>
      </c>
      <c r="M2">
        <v>25</v>
      </c>
      <c r="N2">
        <v>22</v>
      </c>
      <c r="O2">
        <v>26</v>
      </c>
      <c r="P2">
        <v>29</v>
      </c>
      <c r="Q2">
        <v>27</v>
      </c>
      <c r="R2">
        <v>28</v>
      </c>
      <c r="S2">
        <v>23</v>
      </c>
      <c r="T2">
        <v>26</v>
      </c>
      <c r="U2">
        <v>21</v>
      </c>
      <c r="V2">
        <v>25</v>
      </c>
      <c r="W2">
        <v>24</v>
      </c>
      <c r="X2">
        <v>26</v>
      </c>
      <c r="Y2">
        <v>26</v>
      </c>
    </row>
    <row r="25" spans="1:25" x14ac:dyDescent="0.2">
      <c r="A25" t="str">
        <f>'Individual Data'!A1</f>
        <v>Student Name</v>
      </c>
      <c r="B25" t="str">
        <f>'Individual Data'!B1</f>
        <v>S1</v>
      </c>
      <c r="C25" t="str">
        <f>'Individual Data'!C1</f>
        <v>S2</v>
      </c>
      <c r="D25" t="str">
        <f>'Individual Data'!D1</f>
        <v>S3</v>
      </c>
      <c r="E25" t="str">
        <f>'Individual Data'!E1</f>
        <v>S4</v>
      </c>
      <c r="F25" t="str">
        <f>'Individual Data'!F1</f>
        <v>S5</v>
      </c>
      <c r="G25" t="str">
        <f>'Individual Data'!G1</f>
        <v>S6</v>
      </c>
      <c r="H25" t="str">
        <f>'Individual Data'!H1</f>
        <v>S7</v>
      </c>
      <c r="I25" t="str">
        <f>'Individual Data'!I1</f>
        <v>S8</v>
      </c>
      <c r="J25" t="str">
        <f>'Individual Data'!J1</f>
        <v>S9</v>
      </c>
      <c r="K25" t="str">
        <f>'Individual Data'!K1</f>
        <v>S10</v>
      </c>
      <c r="L25" t="str">
        <f>'Individual Data'!L1</f>
        <v>S11</v>
      </c>
      <c r="M25" t="str">
        <f>'Individual Data'!M1</f>
        <v>S12</v>
      </c>
      <c r="N25" t="str">
        <f>'Individual Data'!N1</f>
        <v>S13</v>
      </c>
      <c r="O25" t="str">
        <f>'Individual Data'!O1</f>
        <v>S14</v>
      </c>
      <c r="P25" t="str">
        <f>'Individual Data'!P1</f>
        <v>S15</v>
      </c>
      <c r="Q25" t="str">
        <f>'Individual Data'!Q1</f>
        <v>S16</v>
      </c>
      <c r="R25" t="str">
        <f>'Individual Data'!R1</f>
        <v>S17</v>
      </c>
      <c r="S25" t="str">
        <f>'Individual Data'!S1</f>
        <v>S18</v>
      </c>
      <c r="T25" t="str">
        <f>'Individual Data'!T1</f>
        <v>S19</v>
      </c>
      <c r="U25" t="str">
        <f>'Individual Data'!U1</f>
        <v>S20</v>
      </c>
      <c r="V25" t="str">
        <f>'Individual Data'!V1</f>
        <v>S21</v>
      </c>
      <c r="W25" t="str">
        <f>'Individual Data'!W1</f>
        <v>S22</v>
      </c>
      <c r="X25" t="str">
        <f>'Individual Data'!X1</f>
        <v>S23</v>
      </c>
      <c r="Y25" t="str">
        <f>'Individual Data'!Y1</f>
        <v>S24</v>
      </c>
    </row>
    <row r="26" spans="1:25" x14ac:dyDescent="0.2">
      <c r="A26" t="str">
        <f>'Individual Data'!A2</f>
        <v>Mitotic Index %</v>
      </c>
      <c r="B26">
        <f>'Individual Data'!B2</f>
        <v>22</v>
      </c>
      <c r="C26">
        <f>'Individual Data'!C2</f>
        <v>22</v>
      </c>
      <c r="D26">
        <f>'Individual Data'!D2</f>
        <v>28</v>
      </c>
      <c r="E26">
        <f>'Individual Data'!E2</f>
        <v>23</v>
      </c>
      <c r="F26">
        <f>'Individual Data'!F2</f>
        <v>26</v>
      </c>
      <c r="G26">
        <f>'Individual Data'!G2</f>
        <v>24</v>
      </c>
      <c r="H26">
        <f>'Individual Data'!H2</f>
        <v>29</v>
      </c>
      <c r="I26">
        <f>'Individual Data'!I2</f>
        <v>25</v>
      </c>
      <c r="J26">
        <f>'Individual Data'!J2</f>
        <v>21</v>
      </c>
      <c r="K26">
        <f>'Individual Data'!K2</f>
        <v>20</v>
      </c>
      <c r="L26">
        <f>'Individual Data'!L2</f>
        <v>23</v>
      </c>
      <c r="M26">
        <f>'Individual Data'!M2</f>
        <v>25</v>
      </c>
      <c r="N26">
        <f>'Individual Data'!N2</f>
        <v>22</v>
      </c>
      <c r="O26">
        <f>'Individual Data'!O2</f>
        <v>26</v>
      </c>
      <c r="P26">
        <f>'Individual Data'!P2</f>
        <v>29</v>
      </c>
      <c r="Q26">
        <f>'Individual Data'!Q2</f>
        <v>27</v>
      </c>
      <c r="R26">
        <f>'Individual Data'!R2</f>
        <v>28</v>
      </c>
      <c r="S26">
        <f>'Individual Data'!S2</f>
        <v>23</v>
      </c>
      <c r="T26">
        <f>'Individual Data'!T2</f>
        <v>26</v>
      </c>
      <c r="U26">
        <f>'Individual Data'!U2</f>
        <v>21</v>
      </c>
      <c r="V26">
        <f>'Individual Data'!V2</f>
        <v>25</v>
      </c>
      <c r="W26">
        <f>'Individual Data'!W2</f>
        <v>24</v>
      </c>
      <c r="X26">
        <f>'Individual Data'!X2</f>
        <v>26</v>
      </c>
      <c r="Y26">
        <f>'Individual Data'!Y2</f>
        <v>26</v>
      </c>
    </row>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60AF6-5EC1-4501-B7B5-E543728537E0}">
  <dimension ref="A1:G27"/>
  <sheetViews>
    <sheetView workbookViewId="0">
      <selection sqref="A1:G3"/>
    </sheetView>
  </sheetViews>
  <sheetFormatPr baseColWidth="10" defaultColWidth="8.83203125" defaultRowHeight="15" x14ac:dyDescent="0.2"/>
  <cols>
    <col min="1" max="1" width="15.83203125" bestFit="1" customWidth="1"/>
  </cols>
  <sheetData>
    <row r="1" spans="1:7" x14ac:dyDescent="0.2">
      <c r="A1" t="s">
        <v>26</v>
      </c>
      <c r="B1" s="1" t="s">
        <v>27</v>
      </c>
      <c r="C1" s="2" t="s">
        <v>28</v>
      </c>
      <c r="D1" s="3" t="s">
        <v>29</v>
      </c>
      <c r="E1" s="4" t="s">
        <v>30</v>
      </c>
      <c r="F1" s="5" t="s">
        <v>31</v>
      </c>
      <c r="G1" s="6" t="s">
        <v>32</v>
      </c>
    </row>
    <row r="2" spans="1:7" x14ac:dyDescent="0.2">
      <c r="A2" t="s">
        <v>33</v>
      </c>
      <c r="B2">
        <f>AVERAGE('Individual Data'!B2:E2)</f>
        <v>23.75</v>
      </c>
      <c r="C2">
        <f>AVERAGE('Individual Data'!F2:I2)</f>
        <v>26</v>
      </c>
      <c r="D2">
        <f>AVERAGE('Individual Data'!J2:M2)</f>
        <v>22.25</v>
      </c>
      <c r="E2">
        <f>AVERAGE('Individual Data'!N2:Q2)</f>
        <v>26</v>
      </c>
      <c r="F2">
        <f>AVERAGE('Individual Data'!R2:U2)</f>
        <v>24.5</v>
      </c>
      <c r="G2">
        <f>AVERAGE('Individual Data'!V2:Y2)</f>
        <v>25.25</v>
      </c>
    </row>
    <row r="3" spans="1:7" x14ac:dyDescent="0.2">
      <c r="A3" t="s">
        <v>34</v>
      </c>
      <c r="B3">
        <f>(_xlfn.STDEV.S('Individual Data'!B2:E2))/SQRT(COUNTA('Individual Data'!B2:E2))</f>
        <v>1.4361406616345072</v>
      </c>
      <c r="C3">
        <f>(_xlfn.STDEV.S('Individual Data'!F2:I2))/SQRT(COUNTA('Individual Data'!F2:I2))</f>
        <v>1.0801234497346435</v>
      </c>
      <c r="D3">
        <f>(_xlfn.STDEV.S('Individual Data'!J2:M2))/SQRT(COUNTA('Individual Data'!J2:M2))</f>
        <v>1.1086778913041726</v>
      </c>
      <c r="E3">
        <f>(_xlfn.STDEV.S('Individual Data'!N2:Q2))/SQRT(COUNTA('Individual Data'!N2:Q2))</f>
        <v>1.4719601443879744</v>
      </c>
      <c r="F3">
        <f>(_xlfn.STDEV.S('Individual Data'!R2:U2))/SQRT(COUNTA('Individual Data'!R2:U2))</f>
        <v>1.5545631755148024</v>
      </c>
      <c r="G3">
        <f>(_xlfn.STDEV.S('Individual Data'!V2:Y2))/SQRT(COUNTA('Individual Data'!V2:Y2))</f>
        <v>0.47871355387816905</v>
      </c>
    </row>
    <row r="24" s="7" customFormat="1" x14ac:dyDescent="0.2"/>
    <row r="25" s="7" customFormat="1" x14ac:dyDescent="0.2"/>
    <row r="26" s="7" customFormat="1" x14ac:dyDescent="0.2"/>
    <row r="27" s="7" customFormat="1" x14ac:dyDescent="0.2"/>
  </sheetData>
  <sheetProtection selectLockedCells="1" selectUnlockedCells="1"/>
  <phoneticPr fontId="1"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90E6-2DB2-4E04-8C09-1236639626AC}">
  <dimension ref="A1:Y2"/>
  <sheetViews>
    <sheetView workbookViewId="0">
      <selection activeCell="B2" sqref="B2"/>
    </sheetView>
  </sheetViews>
  <sheetFormatPr baseColWidth="10" defaultColWidth="8.83203125" defaultRowHeight="15" x14ac:dyDescent="0.2"/>
  <cols>
    <col min="1" max="1" width="16.33203125" bestFit="1" customWidth="1"/>
  </cols>
  <sheetData>
    <row r="1" spans="1:25" x14ac:dyDescent="0.2">
      <c r="A1" t="s">
        <v>35</v>
      </c>
      <c r="B1">
        <f>AVERAGE('Individual Data'!$B$2:$Y$2)</f>
        <v>24.625</v>
      </c>
      <c r="C1">
        <f>AVERAGE('Individual Data'!$B$2:$Y$2)</f>
        <v>24.625</v>
      </c>
      <c r="D1">
        <f>AVERAGE('Individual Data'!$B$2:$Y$2)</f>
        <v>24.625</v>
      </c>
      <c r="E1">
        <f>AVERAGE('Individual Data'!$B$2:$Y$2)</f>
        <v>24.625</v>
      </c>
      <c r="F1">
        <f>AVERAGE('Individual Data'!$B$2:$Y$2)</f>
        <v>24.625</v>
      </c>
      <c r="G1">
        <f>AVERAGE('Individual Data'!$B$2:$Y$2)</f>
        <v>24.625</v>
      </c>
      <c r="H1">
        <f>AVERAGE('Individual Data'!$B$2:$Y$2)</f>
        <v>24.625</v>
      </c>
      <c r="I1">
        <f>AVERAGE('Individual Data'!$B$2:$Y$2)</f>
        <v>24.625</v>
      </c>
      <c r="J1">
        <f>AVERAGE('Individual Data'!$B$2:$Y$2)</f>
        <v>24.625</v>
      </c>
      <c r="K1">
        <f>AVERAGE('Individual Data'!$B$2:$Y$2)</f>
        <v>24.625</v>
      </c>
      <c r="L1">
        <f>AVERAGE('Individual Data'!$B$2:$Y$2)</f>
        <v>24.625</v>
      </c>
      <c r="M1">
        <f>AVERAGE('Individual Data'!$B$2:$Y$2)</f>
        <v>24.625</v>
      </c>
      <c r="N1">
        <f>AVERAGE('Individual Data'!$B$2:$Y$2)</f>
        <v>24.625</v>
      </c>
      <c r="O1">
        <f>AVERAGE('Individual Data'!$B$2:$Y$2)</f>
        <v>24.625</v>
      </c>
      <c r="P1">
        <f>AVERAGE('Individual Data'!$B$2:$Y$2)</f>
        <v>24.625</v>
      </c>
      <c r="Q1">
        <f>AVERAGE('Individual Data'!$B$2:$Y$2)</f>
        <v>24.625</v>
      </c>
      <c r="R1">
        <f>AVERAGE('Individual Data'!$B$2:$Y$2)</f>
        <v>24.625</v>
      </c>
      <c r="S1">
        <f>AVERAGE('Individual Data'!$B$2:$Y$2)</f>
        <v>24.625</v>
      </c>
      <c r="T1">
        <f>AVERAGE('Individual Data'!$B$2:$Y$2)</f>
        <v>24.625</v>
      </c>
      <c r="U1">
        <f>AVERAGE('Individual Data'!$B$2:$Y$2)</f>
        <v>24.625</v>
      </c>
      <c r="V1">
        <f>AVERAGE('Individual Data'!$B$2:$Y$2)</f>
        <v>24.625</v>
      </c>
      <c r="W1">
        <f>AVERAGE('Individual Data'!$B$2:$Y$2)</f>
        <v>24.625</v>
      </c>
      <c r="X1">
        <f>AVERAGE('Individual Data'!$B$2:$Y$2)</f>
        <v>24.625</v>
      </c>
      <c r="Y1">
        <f>AVERAGE('Individual Data'!$B$2:$Y$2)</f>
        <v>24.625</v>
      </c>
    </row>
    <row r="2" spans="1:25" x14ac:dyDescent="0.2">
      <c r="A2" t="s">
        <v>36</v>
      </c>
      <c r="B2">
        <f>_xlfn.STDEV.S('Individual Data'!$B$2:$Y$2)/SQRT(COUNTA('Individual Data'!$B$2:$Y$2))</f>
        <v>0.52754730538624672</v>
      </c>
      <c r="C2">
        <f>_xlfn.STDEV.S('Individual Data'!$B$2:$Y$2)/SQRT(COUNTA('Individual Data'!$B$2:$Y$2))</f>
        <v>0.52754730538624672</v>
      </c>
      <c r="D2">
        <f>_xlfn.STDEV.S('Individual Data'!$B$2:$Y$2)/SQRT(COUNTA('Individual Data'!$B$2:$Y$2))</f>
        <v>0.52754730538624672</v>
      </c>
      <c r="E2">
        <f>_xlfn.STDEV.S('Individual Data'!$B$2:$Y$2)/SQRT(COUNTA('Individual Data'!$B$2:$Y$2))</f>
        <v>0.52754730538624672</v>
      </c>
      <c r="F2">
        <f>_xlfn.STDEV.S('Individual Data'!$B$2:$Y$2)/SQRT(COUNTA('Individual Data'!$B$2:$Y$2))</f>
        <v>0.52754730538624672</v>
      </c>
      <c r="G2">
        <f>_xlfn.STDEV.S('Individual Data'!$B$2:$Y$2)/SQRT(COUNTA('Individual Data'!$B$2:$Y$2))</f>
        <v>0.52754730538624672</v>
      </c>
      <c r="H2">
        <f>_xlfn.STDEV.S('Individual Data'!$B$2:$Y$2)/SQRT(COUNTA('Individual Data'!$B$2:$Y$2))</f>
        <v>0.52754730538624672</v>
      </c>
      <c r="I2">
        <f>_xlfn.STDEV.S('Individual Data'!$B$2:$Y$2)/SQRT(COUNTA('Individual Data'!$B$2:$Y$2))</f>
        <v>0.52754730538624672</v>
      </c>
      <c r="J2">
        <f>_xlfn.STDEV.S('Individual Data'!$B$2:$Y$2)/SQRT(COUNTA('Individual Data'!$B$2:$Y$2))</f>
        <v>0.52754730538624672</v>
      </c>
      <c r="K2">
        <f>_xlfn.STDEV.S('Individual Data'!$B$2:$Y$2)/SQRT(COUNTA('Individual Data'!$B$2:$Y$2))</f>
        <v>0.52754730538624672</v>
      </c>
      <c r="L2">
        <f>_xlfn.STDEV.S('Individual Data'!$B$2:$Y$2)/SQRT(COUNTA('Individual Data'!$B$2:$Y$2))</f>
        <v>0.52754730538624672</v>
      </c>
      <c r="M2">
        <f>_xlfn.STDEV.S('Individual Data'!$B$2:$Y$2)/SQRT(COUNTA('Individual Data'!$B$2:$Y$2))</f>
        <v>0.52754730538624672</v>
      </c>
      <c r="N2">
        <f>_xlfn.STDEV.S('Individual Data'!$B$2:$Y$2)/SQRT(COUNTA('Individual Data'!$B$2:$Y$2))</f>
        <v>0.52754730538624672</v>
      </c>
      <c r="O2">
        <f>_xlfn.STDEV.S('Individual Data'!$B$2:$Y$2)/SQRT(COUNTA('Individual Data'!$B$2:$Y$2))</f>
        <v>0.52754730538624672</v>
      </c>
      <c r="P2">
        <f>_xlfn.STDEV.S('Individual Data'!$B$2:$Y$2)/SQRT(COUNTA('Individual Data'!$B$2:$Y$2))</f>
        <v>0.52754730538624672</v>
      </c>
      <c r="Q2">
        <f>_xlfn.STDEV.S('Individual Data'!$B$2:$Y$2)/SQRT(COUNTA('Individual Data'!$B$2:$Y$2))</f>
        <v>0.52754730538624672</v>
      </c>
      <c r="R2">
        <f>_xlfn.STDEV.S('Individual Data'!$B$2:$Y$2)/SQRT(COUNTA('Individual Data'!$B$2:$Y$2))</f>
        <v>0.52754730538624672</v>
      </c>
      <c r="S2">
        <f>_xlfn.STDEV.S('Individual Data'!$B$2:$Y$2)/SQRT(COUNTA('Individual Data'!$B$2:$Y$2))</f>
        <v>0.52754730538624672</v>
      </c>
      <c r="T2">
        <f>_xlfn.STDEV.S('Individual Data'!$B$2:$Y$2)/SQRT(COUNTA('Individual Data'!$B$2:$Y$2))</f>
        <v>0.52754730538624672</v>
      </c>
      <c r="U2">
        <f>_xlfn.STDEV.S('Individual Data'!$B$2:$Y$2)/SQRT(COUNTA('Individual Data'!$B$2:$Y$2))</f>
        <v>0.52754730538624672</v>
      </c>
      <c r="V2">
        <f>_xlfn.STDEV.S('Individual Data'!$B$2:$Y$2)/SQRT(COUNTA('Individual Data'!$B$2:$Y$2))</f>
        <v>0.52754730538624672</v>
      </c>
      <c r="W2">
        <f>_xlfn.STDEV.S('Individual Data'!$B$2:$Y$2)/SQRT(COUNTA('Individual Data'!$B$2:$Y$2))</f>
        <v>0.52754730538624672</v>
      </c>
      <c r="X2">
        <f>_xlfn.STDEV.S('Individual Data'!$B$2:$Y$2)/SQRT(COUNTA('Individual Data'!$B$2:$Y$2))</f>
        <v>0.52754730538624672</v>
      </c>
      <c r="Y2">
        <f>_xlfn.STDEV.S('Individual Data'!$B$2:$Y$2)/SQRT(COUNTA('Individual Data'!$B$2:$Y$2))</f>
        <v>0.52754730538624672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631A-CC5B-8A42-A5F7-B5E321D13582}">
  <dimension ref="A2:L28"/>
  <sheetViews>
    <sheetView topLeftCell="V43" zoomScale="84" zoomScaleNormal="84" workbookViewId="0">
      <selection activeCell="AL66" sqref="AL66"/>
    </sheetView>
  </sheetViews>
  <sheetFormatPr baseColWidth="10" defaultColWidth="11.5" defaultRowHeight="15" x14ac:dyDescent="0.2"/>
  <cols>
    <col min="1" max="1" width="11.83203125" bestFit="1" customWidth="1"/>
    <col min="2" max="2" width="13" bestFit="1" customWidth="1"/>
    <col min="3" max="3" width="6" customWidth="1"/>
    <col min="4" max="4" width="6" bestFit="1" customWidth="1"/>
    <col min="5" max="5" width="7.6640625" bestFit="1" customWidth="1"/>
    <col min="6" max="6" width="5.6640625" bestFit="1" customWidth="1"/>
    <col min="7" max="7" width="3.83203125" customWidth="1"/>
    <col min="8" max="8" width="6" bestFit="1" customWidth="1"/>
    <col min="9" max="9" width="5.83203125" bestFit="1" customWidth="1"/>
    <col min="10" max="10" width="5.33203125" bestFit="1" customWidth="1"/>
    <col min="11" max="12" width="5.6640625" bestFit="1" customWidth="1"/>
  </cols>
  <sheetData>
    <row r="2" spans="1:12" x14ac:dyDescent="0.2"/>
    <row r="4" spans="1:12" x14ac:dyDescent="0.2">
      <c r="A4" s="8" t="s">
        <v>0</v>
      </c>
      <c r="B4" s="8" t="s">
        <v>25</v>
      </c>
      <c r="D4" s="8" t="s">
        <v>37</v>
      </c>
      <c r="E4" s="8" t="s">
        <v>33</v>
      </c>
      <c r="F4" s="8" t="s">
        <v>38</v>
      </c>
      <c r="H4" s="8" t="s">
        <v>37</v>
      </c>
      <c r="I4" s="8" t="s">
        <v>39</v>
      </c>
      <c r="J4" s="8" t="s">
        <v>40</v>
      </c>
      <c r="K4" s="8" t="s">
        <v>41</v>
      </c>
      <c r="L4" s="8" t="s">
        <v>42</v>
      </c>
    </row>
    <row r="5" spans="1:12" x14ac:dyDescent="0.2">
      <c r="A5" s="10" t="s">
        <v>1</v>
      </c>
      <c r="B5" s="10">
        <v>22</v>
      </c>
      <c r="D5" s="10">
        <v>1</v>
      </c>
      <c r="E5" s="23">
        <f>AVERAGE(B5:B8)</f>
        <v>23.75</v>
      </c>
      <c r="F5" s="16">
        <f>(STDEV(B5:B8))/SQRT(COUNTA(B5:B8))</f>
        <v>1.4361406616345072</v>
      </c>
      <c r="H5" s="10">
        <v>1</v>
      </c>
      <c r="I5" s="10">
        <f>COUNT(B5:B8)</f>
        <v>4</v>
      </c>
      <c r="J5" s="23">
        <f>AVERAGE(B5:B8)</f>
        <v>23.75</v>
      </c>
      <c r="K5" s="16">
        <f>STDEV(B5:B8)</f>
        <v>2.8722813232690143</v>
      </c>
      <c r="L5" s="16">
        <f>(K5)/SQRT(I5)</f>
        <v>1.4361406616345072</v>
      </c>
    </row>
    <row r="6" spans="1:12" x14ac:dyDescent="0.2">
      <c r="A6" s="10" t="s">
        <v>2</v>
      </c>
      <c r="B6" s="10">
        <v>22</v>
      </c>
      <c r="D6" s="11">
        <v>2</v>
      </c>
      <c r="E6" s="24">
        <f>AVERAGE(B9:B12)</f>
        <v>26</v>
      </c>
      <c r="F6" s="17">
        <f>(STDEV(B9:B12))/SQRT(COUNTA(B6:B9))</f>
        <v>1.0801234497346435</v>
      </c>
      <c r="G6" s="9"/>
      <c r="H6" s="11">
        <v>2</v>
      </c>
      <c r="I6" s="11">
        <f>COUNT(B9:B12)</f>
        <v>4</v>
      </c>
      <c r="J6" s="24">
        <f>AVERAGE(B9:B12)</f>
        <v>26</v>
      </c>
      <c r="K6" s="17">
        <f>STDEV(B9:B12)</f>
        <v>2.1602468994692869</v>
      </c>
      <c r="L6" s="17">
        <f t="shared" ref="L6:L10" si="0">(K6)/SQRT(I6)</f>
        <v>1.0801234497346435</v>
      </c>
    </row>
    <row r="7" spans="1:12" x14ac:dyDescent="0.2">
      <c r="A7" s="10" t="s">
        <v>3</v>
      </c>
      <c r="B7" s="10">
        <v>28</v>
      </c>
      <c r="D7" s="12">
        <v>3</v>
      </c>
      <c r="E7" s="25">
        <f>AVERAGE(B13:B16)</f>
        <v>22.25</v>
      </c>
      <c r="F7" s="18">
        <f>(STDEV(B13:B16))/SQRT(COUNTA(B7:B10))</f>
        <v>1.1086778913041726</v>
      </c>
      <c r="H7" s="12">
        <v>3</v>
      </c>
      <c r="I7" s="12">
        <f>COUNT((B13:B16))</f>
        <v>4</v>
      </c>
      <c r="J7" s="25">
        <f>AVERAGE(B13:B16)</f>
        <v>22.25</v>
      </c>
      <c r="K7" s="18">
        <f>STDEV(B13:B16)</f>
        <v>2.2173557826083452</v>
      </c>
      <c r="L7" s="18">
        <f t="shared" si="0"/>
        <v>1.1086778913041726</v>
      </c>
    </row>
    <row r="8" spans="1:12" x14ac:dyDescent="0.2">
      <c r="A8" s="10" t="s">
        <v>4</v>
      </c>
      <c r="B8" s="10">
        <v>23</v>
      </c>
      <c r="D8" s="13">
        <v>4</v>
      </c>
      <c r="E8" s="26">
        <f>AVERAGE(B17:B20)</f>
        <v>26</v>
      </c>
      <c r="F8" s="19">
        <f>(STDEV(B17:B20))/SQRT(COUNTA(B8:B11))</f>
        <v>1.4719601443879744</v>
      </c>
      <c r="H8" s="13">
        <v>4</v>
      </c>
      <c r="I8" s="13">
        <f>COUNT((B17:B20))</f>
        <v>4</v>
      </c>
      <c r="J8" s="26">
        <f>AVERAGE(B17:B20)</f>
        <v>26</v>
      </c>
      <c r="K8" s="19">
        <f>STDEV(B17:B20)</f>
        <v>2.9439202887759488</v>
      </c>
      <c r="L8" s="19">
        <f t="shared" si="0"/>
        <v>1.4719601443879744</v>
      </c>
    </row>
    <row r="9" spans="1:12" x14ac:dyDescent="0.2">
      <c r="A9" s="11" t="s">
        <v>5</v>
      </c>
      <c r="B9" s="11">
        <v>26</v>
      </c>
      <c r="D9" s="14">
        <v>5</v>
      </c>
      <c r="E9" s="27">
        <f>AVERAGE(B21:B24)</f>
        <v>24.5</v>
      </c>
      <c r="F9" s="20">
        <f>(STDEV(B21:B24))/SQRT(COUNTA(B9:B12))</f>
        <v>1.5545631755148024</v>
      </c>
      <c r="H9" s="14">
        <v>5</v>
      </c>
      <c r="I9" s="14">
        <f>COUNT((B21:B24))</f>
        <v>4</v>
      </c>
      <c r="J9" s="27">
        <f>AVERAGE(B21:B24)</f>
        <v>24.5</v>
      </c>
      <c r="K9" s="20">
        <f>STDEV(B21:B24)</f>
        <v>3.1091263510296048</v>
      </c>
      <c r="L9" s="20">
        <f t="shared" si="0"/>
        <v>1.5545631755148024</v>
      </c>
    </row>
    <row r="10" spans="1:12" x14ac:dyDescent="0.2">
      <c r="A10" s="11" t="s">
        <v>6</v>
      </c>
      <c r="B10" s="11">
        <v>24</v>
      </c>
      <c r="D10" s="15">
        <v>6</v>
      </c>
      <c r="E10" s="28">
        <f>AVERAGE(B25:B28)</f>
        <v>25.25</v>
      </c>
      <c r="F10" s="21">
        <f>(STDEV(B25:B28))/SQRT(COUNTA(B10:B13))</f>
        <v>0.47871355387816905</v>
      </c>
      <c r="H10" s="15">
        <v>6</v>
      </c>
      <c r="I10" s="15">
        <f>COUNT((B25:B28))</f>
        <v>4</v>
      </c>
      <c r="J10" s="28">
        <f>AVERAGE(B25:B28)</f>
        <v>25.25</v>
      </c>
      <c r="K10" s="21">
        <f>STDEV(B25:B28)</f>
        <v>0.9574271077563381</v>
      </c>
      <c r="L10" s="21">
        <f t="shared" si="0"/>
        <v>0.47871355387816905</v>
      </c>
    </row>
    <row r="11" spans="1:12" x14ac:dyDescent="0.2">
      <c r="A11" s="11" t="s">
        <v>7</v>
      </c>
      <c r="B11" s="11">
        <v>29</v>
      </c>
      <c r="K11" s="22"/>
    </row>
    <row r="12" spans="1:12" x14ac:dyDescent="0.2">
      <c r="A12" s="11" t="s">
        <v>8</v>
      </c>
      <c r="B12" s="11">
        <v>25</v>
      </c>
      <c r="E12" s="8"/>
      <c r="F12" s="8"/>
    </row>
    <row r="13" spans="1:12" x14ac:dyDescent="0.2">
      <c r="A13" s="12" t="s">
        <v>9</v>
      </c>
      <c r="B13" s="12">
        <v>21</v>
      </c>
      <c r="D13" s="29" t="s">
        <v>43</v>
      </c>
      <c r="E13" s="29">
        <f>AVERAGE(B5:B8)</f>
        <v>23.75</v>
      </c>
      <c r="F13" s="30">
        <f>(_xlfn.STDEV.S((B5:B28))/SQRT(COUNTA(B5:B28)))</f>
        <v>0.52754730538624672</v>
      </c>
      <c r="G13" s="8"/>
      <c r="H13" s="29" t="s">
        <v>44</v>
      </c>
      <c r="I13" s="31">
        <f>COUNT(B5:B28)</f>
        <v>24</v>
      </c>
      <c r="J13" s="29">
        <f>AVERAGE(B5:B28)</f>
        <v>24.625</v>
      </c>
      <c r="K13" s="30">
        <f>STDEV(B5:B28)</f>
        <v>2.5844434267530323</v>
      </c>
      <c r="L13" s="30">
        <f>K13/SQRT(I13)</f>
        <v>0.52754730538624672</v>
      </c>
    </row>
    <row r="14" spans="1:12" x14ac:dyDescent="0.2">
      <c r="A14" s="12" t="s">
        <v>10</v>
      </c>
      <c r="B14" s="12">
        <v>20</v>
      </c>
    </row>
    <row r="15" spans="1:12" x14ac:dyDescent="0.2">
      <c r="A15" s="12" t="s">
        <v>11</v>
      </c>
      <c r="B15" s="12">
        <v>23</v>
      </c>
    </row>
    <row r="16" spans="1:12" x14ac:dyDescent="0.2">
      <c r="A16" s="12" t="s">
        <v>12</v>
      </c>
      <c r="B16" s="12">
        <v>25</v>
      </c>
    </row>
    <row r="17" spans="1:2" x14ac:dyDescent="0.2">
      <c r="A17" s="13" t="s">
        <v>13</v>
      </c>
      <c r="B17" s="13">
        <v>22</v>
      </c>
    </row>
    <row r="18" spans="1:2" x14ac:dyDescent="0.2">
      <c r="A18" s="13" t="s">
        <v>14</v>
      </c>
      <c r="B18" s="13">
        <v>26</v>
      </c>
    </row>
    <row r="19" spans="1:2" x14ac:dyDescent="0.2">
      <c r="A19" s="13" t="s">
        <v>15</v>
      </c>
      <c r="B19" s="13">
        <v>29</v>
      </c>
    </row>
    <row r="20" spans="1:2" x14ac:dyDescent="0.2">
      <c r="A20" s="13" t="s">
        <v>16</v>
      </c>
      <c r="B20" s="13">
        <v>27</v>
      </c>
    </row>
    <row r="21" spans="1:2" x14ac:dyDescent="0.2">
      <c r="A21" s="14" t="s">
        <v>17</v>
      </c>
      <c r="B21" s="14">
        <v>28</v>
      </c>
    </row>
    <row r="22" spans="1:2" x14ac:dyDescent="0.2">
      <c r="A22" s="14" t="s">
        <v>18</v>
      </c>
      <c r="B22" s="14">
        <v>23</v>
      </c>
    </row>
    <row r="23" spans="1:2" x14ac:dyDescent="0.2">
      <c r="A23" s="14" t="s">
        <v>19</v>
      </c>
      <c r="B23" s="14">
        <v>26</v>
      </c>
    </row>
    <row r="24" spans="1:2" x14ac:dyDescent="0.2">
      <c r="A24" s="14" t="s">
        <v>20</v>
      </c>
      <c r="B24" s="14">
        <v>21</v>
      </c>
    </row>
    <row r="25" spans="1:2" x14ac:dyDescent="0.2">
      <c r="A25" s="15" t="s">
        <v>21</v>
      </c>
      <c r="B25" s="15">
        <v>25</v>
      </c>
    </row>
    <row r="26" spans="1:2" x14ac:dyDescent="0.2">
      <c r="A26" s="15" t="s">
        <v>22</v>
      </c>
      <c r="B26" s="15">
        <v>24</v>
      </c>
    </row>
    <row r="27" spans="1:2" x14ac:dyDescent="0.2">
      <c r="A27" s="15" t="s">
        <v>23</v>
      </c>
      <c r="B27" s="15">
        <v>26</v>
      </c>
    </row>
    <row r="28" spans="1:2" x14ac:dyDescent="0.2">
      <c r="A28" s="15" t="s">
        <v>24</v>
      </c>
      <c r="B28" s="15">
        <v>26</v>
      </c>
    </row>
  </sheetData>
  <pageMargins left="0.7" right="0.7" top="0.75" bottom="0.75" header="0.3" footer="0.3"/>
  <ignoredErrors>
    <ignoredError sqref="K5:K10 I5:J10 E5:F10" formulaRange="1"/>
  </ignoredErrors>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Notes for Instructor</vt:lpstr>
      <vt:lpstr>Individual Data</vt:lpstr>
      <vt:lpstr>Group Data</vt:lpstr>
      <vt:lpstr>Class Data</vt:lpstr>
      <vt:lpstr>Data Analysis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Feinman</dc:creator>
  <cp:keywords/>
  <dc:description/>
  <cp:lastModifiedBy>Karpakakunjaram, Vedham</cp:lastModifiedBy>
  <cp:revision/>
  <dcterms:created xsi:type="dcterms:W3CDTF">2021-09-30T22:05:19Z</dcterms:created>
  <dcterms:modified xsi:type="dcterms:W3CDTF">2024-06-06T18:38:31Z</dcterms:modified>
  <cp:category/>
  <cp:contentStatus/>
</cp:coreProperties>
</file>